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G_Zwickau\AG_SozA_1221_Foerderung\#Tedika-Rudat\Förderung\2025\"/>
    </mc:Choice>
  </mc:AlternateContent>
  <xr:revisionPtr revIDLastSave="0" documentId="8_{400510D6-767F-427E-B0E4-E93DCBD15255}" xr6:coauthVersionLast="36" xr6:coauthVersionMax="36" xr10:uidLastSave="{00000000-0000-0000-0000-000000000000}"/>
  <bookViews>
    <workbookView xWindow="0" yWindow="0" windowWidth="25200" windowHeight="10635" xr2:uid="{60CAE60D-726D-479B-8BAC-8FC0130E3317}"/>
  </bookViews>
  <sheets>
    <sheet name="MA 1" sheetId="17" r:id="rId1"/>
    <sheet name="MA 2" sheetId="16" r:id="rId2"/>
    <sheet name="MA 3" sheetId="15" r:id="rId3"/>
    <sheet name="MA 4" sheetId="14" r:id="rId4"/>
    <sheet name="MA 5" sheetId="13" r:id="rId5"/>
    <sheet name="MA 6" sheetId="12" r:id="rId6"/>
    <sheet name="MA 7" sheetId="11" r:id="rId7"/>
    <sheet name="MA 8" sheetId="10" r:id="rId8"/>
    <sheet name="MA 9" sheetId="9" r:id="rId9"/>
    <sheet name="MA 10" sheetId="1" r:id="rId10"/>
  </sheets>
  <definedNames>
    <definedName name="_xlnm.Print_Area" localSheetId="0">'MA 1'!$A$1:$N$90</definedName>
    <definedName name="_xlnm.Print_Area" localSheetId="9">'MA 10'!$A$1:$N$90</definedName>
    <definedName name="_xlnm.Print_Area" localSheetId="1">'MA 2'!$A$1:$N$90</definedName>
    <definedName name="_xlnm.Print_Area" localSheetId="2">'MA 3'!$A$1:$N$90</definedName>
    <definedName name="_xlnm.Print_Area" localSheetId="3">'MA 4'!$A$1:$N$90</definedName>
    <definedName name="_xlnm.Print_Area" localSheetId="4">'MA 5'!$A$1:$N$90</definedName>
    <definedName name="_xlnm.Print_Area" localSheetId="5">'MA 6'!$A$1:$N$90</definedName>
    <definedName name="_xlnm.Print_Area" localSheetId="6">'MA 7'!$A$1:$N$90</definedName>
    <definedName name="_xlnm.Print_Area" localSheetId="7">'MA 8'!$A$1:$N$90</definedName>
    <definedName name="_xlnm.Print_Area" localSheetId="8">'MA 9'!$A$1:$N$90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7" l="1"/>
  <c r="E84" i="17"/>
  <c r="M89" i="17" s="1"/>
  <c r="E83" i="17"/>
  <c r="E82" i="17"/>
  <c r="M81" i="17"/>
  <c r="E81" i="17"/>
  <c r="M80" i="17"/>
  <c r="E80" i="17"/>
  <c r="M79" i="17"/>
  <c r="S59" i="17" s="1"/>
  <c r="K70" i="17"/>
  <c r="I70" i="17"/>
  <c r="G70" i="17"/>
  <c r="E70" i="17"/>
  <c r="K69" i="17"/>
  <c r="K71" i="17" s="1"/>
  <c r="I69" i="17"/>
  <c r="G69" i="17"/>
  <c r="E69" i="17"/>
  <c r="K68" i="17"/>
  <c r="I68" i="17"/>
  <c r="I71" i="17" s="1"/>
  <c r="G68" i="17"/>
  <c r="G71" i="17" s="1"/>
  <c r="E68" i="17"/>
  <c r="E71" i="17" s="1"/>
  <c r="K65" i="17"/>
  <c r="I65" i="17"/>
  <c r="G65" i="17"/>
  <c r="E65" i="17"/>
  <c r="K64" i="17"/>
  <c r="K66" i="17" s="1"/>
  <c r="K61" i="17"/>
  <c r="I61" i="17"/>
  <c r="G61" i="17"/>
  <c r="E61" i="17"/>
  <c r="K60" i="17"/>
  <c r="I60" i="17"/>
  <c r="G60" i="17"/>
  <c r="E60" i="17"/>
  <c r="T59" i="17"/>
  <c r="K59" i="17"/>
  <c r="I59" i="17"/>
  <c r="G59" i="17"/>
  <c r="E59" i="17"/>
  <c r="E62" i="17" s="1"/>
  <c r="K58" i="17"/>
  <c r="I58" i="17"/>
  <c r="G58" i="17"/>
  <c r="E58" i="17"/>
  <c r="K57" i="17"/>
  <c r="K62" i="17" s="1"/>
  <c r="I57" i="17"/>
  <c r="I62" i="17" s="1"/>
  <c r="G57" i="17"/>
  <c r="G62" i="17" s="1"/>
  <c r="E57" i="17"/>
  <c r="S52" i="17"/>
  <c r="T52" i="17" s="1"/>
  <c r="K52" i="17"/>
  <c r="I52" i="17"/>
  <c r="I64" i="17" s="1"/>
  <c r="I66" i="17" s="1"/>
  <c r="G52" i="17"/>
  <c r="G64" i="17" s="1"/>
  <c r="G66" i="17" s="1"/>
  <c r="E52" i="17"/>
  <c r="I89" i="17" s="1"/>
  <c r="S51" i="17"/>
  <c r="E44" i="17"/>
  <c r="S39" i="17" s="1"/>
  <c r="K43" i="17"/>
  <c r="I43" i="17"/>
  <c r="G43" i="17"/>
  <c r="E43" i="17"/>
  <c r="T39" i="17"/>
  <c r="E85" i="16"/>
  <c r="E84" i="16"/>
  <c r="M89" i="16" s="1"/>
  <c r="E83" i="16"/>
  <c r="E82" i="16"/>
  <c r="M81" i="16"/>
  <c r="E81" i="16"/>
  <c r="M80" i="16"/>
  <c r="E80" i="16"/>
  <c r="M79" i="16"/>
  <c r="S59" i="16" s="1"/>
  <c r="K71" i="16"/>
  <c r="K70" i="16"/>
  <c r="I70" i="16"/>
  <c r="G70" i="16"/>
  <c r="E70" i="16"/>
  <c r="K69" i="16"/>
  <c r="I69" i="16"/>
  <c r="G69" i="16"/>
  <c r="E69" i="16"/>
  <c r="K68" i="16"/>
  <c r="I68" i="16"/>
  <c r="I71" i="16" s="1"/>
  <c r="G68" i="16"/>
  <c r="G71" i="16" s="1"/>
  <c r="E68" i="16"/>
  <c r="E71" i="16" s="1"/>
  <c r="K65" i="16"/>
  <c r="I65" i="16"/>
  <c r="G65" i="16"/>
  <c r="E65" i="16"/>
  <c r="K64" i="16"/>
  <c r="K66" i="16" s="1"/>
  <c r="K61" i="16"/>
  <c r="I61" i="16"/>
  <c r="G61" i="16"/>
  <c r="E61" i="16"/>
  <c r="K60" i="16"/>
  <c r="I60" i="16"/>
  <c r="G60" i="16"/>
  <c r="E60" i="16"/>
  <c r="E62" i="16" s="1"/>
  <c r="T59" i="16"/>
  <c r="K59" i="16"/>
  <c r="I59" i="16"/>
  <c r="G59" i="16"/>
  <c r="E59" i="16"/>
  <c r="K58" i="16"/>
  <c r="I58" i="16"/>
  <c r="G58" i="16"/>
  <c r="E58" i="16"/>
  <c r="K57" i="16"/>
  <c r="K62" i="16" s="1"/>
  <c r="I57" i="16"/>
  <c r="I62" i="16" s="1"/>
  <c r="G57" i="16"/>
  <c r="G62" i="16" s="1"/>
  <c r="E57" i="16"/>
  <c r="S52" i="16"/>
  <c r="T52" i="16" s="1"/>
  <c r="K52" i="16"/>
  <c r="I52" i="16"/>
  <c r="I64" i="16" s="1"/>
  <c r="I66" i="16" s="1"/>
  <c r="G52" i="16"/>
  <c r="G64" i="16" s="1"/>
  <c r="G66" i="16" s="1"/>
  <c r="E52" i="16"/>
  <c r="I89" i="16" s="1"/>
  <c r="S51" i="16"/>
  <c r="S54" i="16" s="1"/>
  <c r="S57" i="16" s="1"/>
  <c r="S58" i="16" s="1"/>
  <c r="E44" i="16"/>
  <c r="K43" i="16"/>
  <c r="I43" i="16"/>
  <c r="G43" i="16"/>
  <c r="E43" i="16"/>
  <c r="T39" i="16"/>
  <c r="S39" i="16"/>
  <c r="T51" i="16" s="1"/>
  <c r="E85" i="15"/>
  <c r="E84" i="15"/>
  <c r="M89" i="15" s="1"/>
  <c r="E83" i="15"/>
  <c r="E82" i="15"/>
  <c r="M81" i="15"/>
  <c r="E81" i="15"/>
  <c r="M80" i="15"/>
  <c r="E80" i="15"/>
  <c r="M79" i="15"/>
  <c r="S59" i="15" s="1"/>
  <c r="K71" i="15"/>
  <c r="K70" i="15"/>
  <c r="I70" i="15"/>
  <c r="G70" i="15"/>
  <c r="E70" i="15"/>
  <c r="K69" i="15"/>
  <c r="I69" i="15"/>
  <c r="G69" i="15"/>
  <c r="E69" i="15"/>
  <c r="K68" i="15"/>
  <c r="I68" i="15"/>
  <c r="I71" i="15" s="1"/>
  <c r="G68" i="15"/>
  <c r="G71" i="15" s="1"/>
  <c r="E68" i="15"/>
  <c r="E71" i="15" s="1"/>
  <c r="K65" i="15"/>
  <c r="I65" i="15"/>
  <c r="G65" i="15"/>
  <c r="E65" i="15"/>
  <c r="K64" i="15"/>
  <c r="K66" i="15" s="1"/>
  <c r="E64" i="15"/>
  <c r="E66" i="15" s="1"/>
  <c r="K61" i="15"/>
  <c r="I61" i="15"/>
  <c r="G61" i="15"/>
  <c r="E61" i="15"/>
  <c r="K60" i="15"/>
  <c r="I60" i="15"/>
  <c r="G60" i="15"/>
  <c r="E60" i="15"/>
  <c r="T59" i="15"/>
  <c r="K59" i="15"/>
  <c r="I59" i="15"/>
  <c r="G59" i="15"/>
  <c r="E59" i="15"/>
  <c r="E62" i="15" s="1"/>
  <c r="K58" i="15"/>
  <c r="I58" i="15"/>
  <c r="G58" i="15"/>
  <c r="E58" i="15"/>
  <c r="K57" i="15"/>
  <c r="K62" i="15" s="1"/>
  <c r="I57" i="15"/>
  <c r="I62" i="15" s="1"/>
  <c r="G57" i="15"/>
  <c r="G62" i="15" s="1"/>
  <c r="E57" i="15"/>
  <c r="S52" i="15"/>
  <c r="K52" i="15"/>
  <c r="I52" i="15"/>
  <c r="I64" i="15" s="1"/>
  <c r="I66" i="15" s="1"/>
  <c r="G52" i="15"/>
  <c r="G64" i="15" s="1"/>
  <c r="G66" i="15" s="1"/>
  <c r="E52" i="15"/>
  <c r="I89" i="15" s="1"/>
  <c r="S51" i="15"/>
  <c r="E44" i="15"/>
  <c r="S39" i="15" s="1"/>
  <c r="K43" i="15"/>
  <c r="I43" i="15"/>
  <c r="G43" i="15"/>
  <c r="E43" i="15"/>
  <c r="T39" i="15"/>
  <c r="E85" i="14"/>
  <c r="E84" i="14"/>
  <c r="M89" i="14" s="1"/>
  <c r="E83" i="14"/>
  <c r="E82" i="14"/>
  <c r="M81" i="14"/>
  <c r="E81" i="14" s="1"/>
  <c r="M80" i="14"/>
  <c r="E80" i="14"/>
  <c r="M79" i="14"/>
  <c r="S59" i="14" s="1"/>
  <c r="K70" i="14"/>
  <c r="I70" i="14"/>
  <c r="G70" i="14"/>
  <c r="E70" i="14"/>
  <c r="K69" i="14"/>
  <c r="K71" i="14" s="1"/>
  <c r="I69" i="14"/>
  <c r="G69" i="14"/>
  <c r="E69" i="14"/>
  <c r="K68" i="14"/>
  <c r="I68" i="14"/>
  <c r="I71" i="14" s="1"/>
  <c r="G68" i="14"/>
  <c r="G71" i="14" s="1"/>
  <c r="E68" i="14"/>
  <c r="E71" i="14" s="1"/>
  <c r="K65" i="14"/>
  <c r="I65" i="14"/>
  <c r="G65" i="14"/>
  <c r="E65" i="14"/>
  <c r="K64" i="14"/>
  <c r="K66" i="14" s="1"/>
  <c r="K61" i="14"/>
  <c r="I61" i="14"/>
  <c r="G61" i="14"/>
  <c r="E61" i="14"/>
  <c r="K60" i="14"/>
  <c r="I60" i="14"/>
  <c r="G60" i="14"/>
  <c r="E60" i="14"/>
  <c r="E62" i="14" s="1"/>
  <c r="T59" i="14"/>
  <c r="K59" i="14"/>
  <c r="I59" i="14"/>
  <c r="G59" i="14"/>
  <c r="E59" i="14"/>
  <c r="K58" i="14"/>
  <c r="I58" i="14"/>
  <c r="G58" i="14"/>
  <c r="E58" i="14"/>
  <c r="K57" i="14"/>
  <c r="K62" i="14" s="1"/>
  <c r="I57" i="14"/>
  <c r="I62" i="14" s="1"/>
  <c r="G57" i="14"/>
  <c r="G62" i="14" s="1"/>
  <c r="E57" i="14"/>
  <c r="S52" i="14"/>
  <c r="K52" i="14"/>
  <c r="K72" i="14" s="1"/>
  <c r="K75" i="14" s="1"/>
  <c r="I52" i="14"/>
  <c r="I64" i="14" s="1"/>
  <c r="I66" i="14" s="1"/>
  <c r="G52" i="14"/>
  <c r="G64" i="14" s="1"/>
  <c r="G66" i="14" s="1"/>
  <c r="E52" i="14"/>
  <c r="I89" i="14" s="1"/>
  <c r="S51" i="14"/>
  <c r="E44" i="14"/>
  <c r="S39" i="14" s="1"/>
  <c r="K43" i="14"/>
  <c r="I43" i="14"/>
  <c r="G43" i="14"/>
  <c r="E43" i="14"/>
  <c r="T39" i="14"/>
  <c r="E85" i="13"/>
  <c r="E84" i="13"/>
  <c r="M89" i="13" s="1"/>
  <c r="E83" i="13"/>
  <c r="E82" i="13"/>
  <c r="M81" i="13"/>
  <c r="E81" i="13"/>
  <c r="M80" i="13"/>
  <c r="E80" i="13"/>
  <c r="M79" i="13"/>
  <c r="S59" i="13" s="1"/>
  <c r="K71" i="13"/>
  <c r="K70" i="13"/>
  <c r="I70" i="13"/>
  <c r="G70" i="13"/>
  <c r="E70" i="13"/>
  <c r="K69" i="13"/>
  <c r="I69" i="13"/>
  <c r="G69" i="13"/>
  <c r="E69" i="13"/>
  <c r="K68" i="13"/>
  <c r="I68" i="13"/>
  <c r="I71" i="13" s="1"/>
  <c r="G68" i="13"/>
  <c r="G71" i="13" s="1"/>
  <c r="E68" i="13"/>
  <c r="E71" i="13" s="1"/>
  <c r="K65" i="13"/>
  <c r="I65" i="13"/>
  <c r="G65" i="13"/>
  <c r="E65" i="13"/>
  <c r="K64" i="13"/>
  <c r="K66" i="13" s="1"/>
  <c r="K61" i="13"/>
  <c r="I61" i="13"/>
  <c r="G61" i="13"/>
  <c r="E61" i="13"/>
  <c r="K60" i="13"/>
  <c r="I60" i="13"/>
  <c r="G60" i="13"/>
  <c r="E60" i="13"/>
  <c r="T59" i="13"/>
  <c r="K59" i="13"/>
  <c r="I59" i="13"/>
  <c r="G59" i="13"/>
  <c r="E59" i="13"/>
  <c r="E62" i="13" s="1"/>
  <c r="K58" i="13"/>
  <c r="I58" i="13"/>
  <c r="G58" i="13"/>
  <c r="E58" i="13"/>
  <c r="K57" i="13"/>
  <c r="K62" i="13" s="1"/>
  <c r="I57" i="13"/>
  <c r="I62" i="13" s="1"/>
  <c r="G57" i="13"/>
  <c r="G62" i="13" s="1"/>
  <c r="E57" i="13"/>
  <c r="S52" i="13"/>
  <c r="K52" i="13"/>
  <c r="I52" i="13"/>
  <c r="I64" i="13" s="1"/>
  <c r="I66" i="13" s="1"/>
  <c r="G52" i="13"/>
  <c r="G64" i="13" s="1"/>
  <c r="G66" i="13" s="1"/>
  <c r="E52" i="13"/>
  <c r="I89" i="13" s="1"/>
  <c r="S51" i="13"/>
  <c r="E44" i="13"/>
  <c r="S39" i="13" s="1"/>
  <c r="K43" i="13"/>
  <c r="I43" i="13"/>
  <c r="G43" i="13"/>
  <c r="E43" i="13"/>
  <c r="T39" i="13"/>
  <c r="E85" i="12"/>
  <c r="E84" i="12"/>
  <c r="M89" i="12" s="1"/>
  <c r="E83" i="12"/>
  <c r="E82" i="12"/>
  <c r="M81" i="12"/>
  <c r="E81" i="12"/>
  <c r="M80" i="12"/>
  <c r="E80" i="12"/>
  <c r="M79" i="12"/>
  <c r="S59" i="12" s="1"/>
  <c r="K70" i="12"/>
  <c r="I70" i="12"/>
  <c r="G70" i="12"/>
  <c r="E70" i="12"/>
  <c r="K69" i="12"/>
  <c r="K71" i="12" s="1"/>
  <c r="I69" i="12"/>
  <c r="G69" i="12"/>
  <c r="E69" i="12"/>
  <c r="K68" i="12"/>
  <c r="I68" i="12"/>
  <c r="I71" i="12" s="1"/>
  <c r="G68" i="12"/>
  <c r="G71" i="12" s="1"/>
  <c r="E68" i="12"/>
  <c r="E71" i="12" s="1"/>
  <c r="K65" i="12"/>
  <c r="I65" i="12"/>
  <c r="G65" i="12"/>
  <c r="E65" i="12"/>
  <c r="K64" i="12"/>
  <c r="K66" i="12" s="1"/>
  <c r="K61" i="12"/>
  <c r="I61" i="12"/>
  <c r="G61" i="12"/>
  <c r="E61" i="12"/>
  <c r="K60" i="12"/>
  <c r="I60" i="12"/>
  <c r="G60" i="12"/>
  <c r="E60" i="12"/>
  <c r="T59" i="12"/>
  <c r="K59" i="12"/>
  <c r="I59" i="12"/>
  <c r="G59" i="12"/>
  <c r="E59" i="12"/>
  <c r="E62" i="12" s="1"/>
  <c r="K58" i="12"/>
  <c r="I58" i="12"/>
  <c r="G58" i="12"/>
  <c r="E58" i="12"/>
  <c r="K57" i="12"/>
  <c r="K62" i="12" s="1"/>
  <c r="I57" i="12"/>
  <c r="I62" i="12" s="1"/>
  <c r="G57" i="12"/>
  <c r="G62" i="12" s="1"/>
  <c r="E57" i="12"/>
  <c r="S52" i="12"/>
  <c r="T52" i="12" s="1"/>
  <c r="K52" i="12"/>
  <c r="I52" i="12"/>
  <c r="I64" i="12" s="1"/>
  <c r="I66" i="12" s="1"/>
  <c r="G52" i="12"/>
  <c r="G64" i="12" s="1"/>
  <c r="G66" i="12" s="1"/>
  <c r="E52" i="12"/>
  <c r="I89" i="12" s="1"/>
  <c r="S51" i="12"/>
  <c r="S54" i="12" s="1"/>
  <c r="S57" i="12" s="1"/>
  <c r="E44" i="12"/>
  <c r="K43" i="12"/>
  <c r="I43" i="12"/>
  <c r="G43" i="12"/>
  <c r="E43" i="12"/>
  <c r="T39" i="12"/>
  <c r="S39" i="12"/>
  <c r="T51" i="12" s="1"/>
  <c r="E85" i="11"/>
  <c r="E84" i="11"/>
  <c r="M89" i="11" s="1"/>
  <c r="E83" i="11"/>
  <c r="E82" i="11"/>
  <c r="M81" i="11"/>
  <c r="E81" i="11"/>
  <c r="M80" i="11"/>
  <c r="E80" i="11"/>
  <c r="M79" i="11"/>
  <c r="S59" i="11" s="1"/>
  <c r="K71" i="11"/>
  <c r="K70" i="11"/>
  <c r="I70" i="11"/>
  <c r="G70" i="11"/>
  <c r="E70" i="11"/>
  <c r="K69" i="11"/>
  <c r="I69" i="11"/>
  <c r="G69" i="11"/>
  <c r="E69" i="11"/>
  <c r="K68" i="11"/>
  <c r="I68" i="11"/>
  <c r="I71" i="11" s="1"/>
  <c r="G68" i="11"/>
  <c r="G71" i="11" s="1"/>
  <c r="E68" i="11"/>
  <c r="E71" i="11" s="1"/>
  <c r="K66" i="11"/>
  <c r="K65" i="11"/>
  <c r="I65" i="11"/>
  <c r="G65" i="11"/>
  <c r="E65" i="11"/>
  <c r="K64" i="11"/>
  <c r="E64" i="11"/>
  <c r="E66" i="11" s="1"/>
  <c r="K61" i="11"/>
  <c r="I61" i="11"/>
  <c r="G61" i="11"/>
  <c r="E61" i="11"/>
  <c r="K60" i="11"/>
  <c r="I60" i="11"/>
  <c r="G60" i="11"/>
  <c r="E60" i="11"/>
  <c r="E62" i="11" s="1"/>
  <c r="T59" i="11"/>
  <c r="K59" i="11"/>
  <c r="I59" i="11"/>
  <c r="G59" i="11"/>
  <c r="E59" i="11"/>
  <c r="K58" i="11"/>
  <c r="I58" i="11"/>
  <c r="G58" i="11"/>
  <c r="E58" i="11"/>
  <c r="K57" i="11"/>
  <c r="K62" i="11" s="1"/>
  <c r="I57" i="11"/>
  <c r="I62" i="11" s="1"/>
  <c r="G57" i="11"/>
  <c r="G62" i="11" s="1"/>
  <c r="E57" i="11"/>
  <c r="S52" i="11"/>
  <c r="T52" i="11" s="1"/>
  <c r="K52" i="11"/>
  <c r="I52" i="11"/>
  <c r="I64" i="11" s="1"/>
  <c r="I66" i="11" s="1"/>
  <c r="G52" i="11"/>
  <c r="G64" i="11" s="1"/>
  <c r="G66" i="11" s="1"/>
  <c r="E52" i="11"/>
  <c r="I89" i="11" s="1"/>
  <c r="S51" i="11"/>
  <c r="T51" i="11" s="1"/>
  <c r="E44" i="11"/>
  <c r="S39" i="11" s="1"/>
  <c r="K43" i="11"/>
  <c r="I43" i="11"/>
  <c r="G43" i="11"/>
  <c r="E43" i="11"/>
  <c r="T39" i="11"/>
  <c r="E85" i="10"/>
  <c r="E84" i="10"/>
  <c r="M89" i="10" s="1"/>
  <c r="E83" i="10"/>
  <c r="E82" i="10"/>
  <c r="M81" i="10"/>
  <c r="E81" i="10"/>
  <c r="M80" i="10"/>
  <c r="E80" i="10"/>
  <c r="M79" i="10"/>
  <c r="S59" i="10" s="1"/>
  <c r="K70" i="10"/>
  <c r="I70" i="10"/>
  <c r="G70" i="10"/>
  <c r="E70" i="10"/>
  <c r="K69" i="10"/>
  <c r="K71" i="10" s="1"/>
  <c r="I69" i="10"/>
  <c r="G69" i="10"/>
  <c r="E69" i="10"/>
  <c r="K68" i="10"/>
  <c r="I68" i="10"/>
  <c r="I71" i="10" s="1"/>
  <c r="G68" i="10"/>
  <c r="G71" i="10" s="1"/>
  <c r="E68" i="10"/>
  <c r="E71" i="10" s="1"/>
  <c r="K65" i="10"/>
  <c r="I65" i="10"/>
  <c r="G65" i="10"/>
  <c r="E65" i="10"/>
  <c r="K64" i="10"/>
  <c r="K66" i="10" s="1"/>
  <c r="E64" i="10"/>
  <c r="E66" i="10" s="1"/>
  <c r="K61" i="10"/>
  <c r="I61" i="10"/>
  <c r="G61" i="10"/>
  <c r="E61" i="10"/>
  <c r="K60" i="10"/>
  <c r="I60" i="10"/>
  <c r="G60" i="10"/>
  <c r="E60" i="10"/>
  <c r="E62" i="10" s="1"/>
  <c r="T59" i="10"/>
  <c r="K59" i="10"/>
  <c r="I59" i="10"/>
  <c r="G59" i="10"/>
  <c r="E59" i="10"/>
  <c r="K58" i="10"/>
  <c r="I58" i="10"/>
  <c r="G58" i="10"/>
  <c r="E58" i="10"/>
  <c r="K57" i="10"/>
  <c r="K62" i="10" s="1"/>
  <c r="I57" i="10"/>
  <c r="I62" i="10" s="1"/>
  <c r="G57" i="10"/>
  <c r="G62" i="10" s="1"/>
  <c r="E57" i="10"/>
  <c r="S52" i="10"/>
  <c r="T52" i="10" s="1"/>
  <c r="K52" i="10"/>
  <c r="K72" i="10" s="1"/>
  <c r="K75" i="10" s="1"/>
  <c r="I52" i="10"/>
  <c r="I64" i="10" s="1"/>
  <c r="I66" i="10" s="1"/>
  <c r="G52" i="10"/>
  <c r="G64" i="10" s="1"/>
  <c r="G66" i="10" s="1"/>
  <c r="E52" i="10"/>
  <c r="S51" i="10"/>
  <c r="E44" i="10"/>
  <c r="S39" i="10" s="1"/>
  <c r="K43" i="10"/>
  <c r="I43" i="10"/>
  <c r="G43" i="10"/>
  <c r="E43" i="10"/>
  <c r="T39" i="10"/>
  <c r="E85" i="9"/>
  <c r="E84" i="9"/>
  <c r="M89" i="9" s="1"/>
  <c r="E83" i="9"/>
  <c r="E82" i="9"/>
  <c r="M81" i="9"/>
  <c r="E81" i="9" s="1"/>
  <c r="M80" i="9"/>
  <c r="E80" i="9"/>
  <c r="M79" i="9"/>
  <c r="S59" i="9" s="1"/>
  <c r="K71" i="9"/>
  <c r="K70" i="9"/>
  <c r="I70" i="9"/>
  <c r="G70" i="9"/>
  <c r="E70" i="9"/>
  <c r="K69" i="9"/>
  <c r="I69" i="9"/>
  <c r="G69" i="9"/>
  <c r="E69" i="9"/>
  <c r="K68" i="9"/>
  <c r="I68" i="9"/>
  <c r="I71" i="9" s="1"/>
  <c r="G68" i="9"/>
  <c r="G71" i="9" s="1"/>
  <c r="E68" i="9"/>
  <c r="E71" i="9" s="1"/>
  <c r="K65" i="9"/>
  <c r="I65" i="9"/>
  <c r="G65" i="9"/>
  <c r="E65" i="9"/>
  <c r="K64" i="9"/>
  <c r="K66" i="9" s="1"/>
  <c r="K61" i="9"/>
  <c r="I61" i="9"/>
  <c r="G61" i="9"/>
  <c r="E61" i="9"/>
  <c r="K60" i="9"/>
  <c r="I60" i="9"/>
  <c r="G60" i="9"/>
  <c r="E60" i="9"/>
  <c r="T59" i="9"/>
  <c r="K59" i="9"/>
  <c r="I59" i="9"/>
  <c r="G59" i="9"/>
  <c r="E59" i="9"/>
  <c r="K58" i="9"/>
  <c r="I58" i="9"/>
  <c r="G58" i="9"/>
  <c r="E58" i="9"/>
  <c r="E62" i="9" s="1"/>
  <c r="K57" i="9"/>
  <c r="K62" i="9" s="1"/>
  <c r="I57" i="9"/>
  <c r="I62" i="9" s="1"/>
  <c r="G57" i="9"/>
  <c r="G62" i="9" s="1"/>
  <c r="E57" i="9"/>
  <c r="S52" i="9"/>
  <c r="T52" i="9" s="1"/>
  <c r="K52" i="9"/>
  <c r="I52" i="9"/>
  <c r="I64" i="9" s="1"/>
  <c r="I66" i="9" s="1"/>
  <c r="G52" i="9"/>
  <c r="G64" i="9" s="1"/>
  <c r="G66" i="9" s="1"/>
  <c r="E52" i="9"/>
  <c r="I89" i="9" s="1"/>
  <c r="S51" i="9"/>
  <c r="E44" i="9"/>
  <c r="S39" i="9" s="1"/>
  <c r="K43" i="9"/>
  <c r="I43" i="9"/>
  <c r="G43" i="9"/>
  <c r="E43" i="9"/>
  <c r="T39" i="9"/>
  <c r="E85" i="1"/>
  <c r="E84" i="1"/>
  <c r="M89" i="1" s="1"/>
  <c r="E83" i="1"/>
  <c r="E82" i="1"/>
  <c r="M81" i="1"/>
  <c r="E81" i="1"/>
  <c r="M80" i="1"/>
  <c r="E80" i="1"/>
  <c r="M79" i="1"/>
  <c r="S59" i="1" s="1"/>
  <c r="K70" i="1"/>
  <c r="I70" i="1"/>
  <c r="G70" i="1"/>
  <c r="E70" i="1"/>
  <c r="K69" i="1"/>
  <c r="K71" i="1" s="1"/>
  <c r="I69" i="1"/>
  <c r="G69" i="1"/>
  <c r="E69" i="1"/>
  <c r="K68" i="1"/>
  <c r="I68" i="1"/>
  <c r="I71" i="1" s="1"/>
  <c r="G68" i="1"/>
  <c r="G71" i="1" s="1"/>
  <c r="E68" i="1"/>
  <c r="E71" i="1" s="1"/>
  <c r="K65" i="1"/>
  <c r="I65" i="1"/>
  <c r="G65" i="1"/>
  <c r="E65" i="1"/>
  <c r="K64" i="1"/>
  <c r="K66" i="1" s="1"/>
  <c r="K61" i="1"/>
  <c r="I61" i="1"/>
  <c r="G61" i="1"/>
  <c r="E61" i="1"/>
  <c r="K60" i="1"/>
  <c r="I60" i="1"/>
  <c r="G60" i="1"/>
  <c r="E60" i="1"/>
  <c r="K59" i="1"/>
  <c r="I59" i="1"/>
  <c r="G59" i="1"/>
  <c r="E59" i="1"/>
  <c r="K58" i="1"/>
  <c r="I58" i="1"/>
  <c r="G58" i="1"/>
  <c r="E58" i="1"/>
  <c r="K57" i="1"/>
  <c r="K62" i="1" s="1"/>
  <c r="I57" i="1"/>
  <c r="I62" i="1" s="1"/>
  <c r="G57" i="1"/>
  <c r="G62" i="1" s="1"/>
  <c r="E57" i="1"/>
  <c r="S52" i="1"/>
  <c r="K52" i="1"/>
  <c r="K72" i="1" s="1"/>
  <c r="K75" i="1" s="1"/>
  <c r="I52" i="1"/>
  <c r="I64" i="1" s="1"/>
  <c r="I66" i="1" s="1"/>
  <c r="G52" i="1"/>
  <c r="G64" i="1" s="1"/>
  <c r="G66" i="1" s="1"/>
  <c r="E52" i="1"/>
  <c r="I89" i="1" s="1"/>
  <c r="S51" i="1"/>
  <c r="E44" i="1"/>
  <c r="S39" i="1" s="1"/>
  <c r="K43" i="1"/>
  <c r="I43" i="1"/>
  <c r="G43" i="1"/>
  <c r="E43" i="1"/>
  <c r="T39" i="1"/>
  <c r="E72" i="17" l="1"/>
  <c r="E75" i="17" s="1"/>
  <c r="T51" i="17"/>
  <c r="K72" i="17"/>
  <c r="K75" i="17" s="1"/>
  <c r="S58" i="17"/>
  <c r="G72" i="17"/>
  <c r="G75" i="17" s="1"/>
  <c r="I72" i="17"/>
  <c r="I75" i="17" s="1"/>
  <c r="S54" i="17"/>
  <c r="S57" i="17" s="1"/>
  <c r="E64" i="17"/>
  <c r="E66" i="17" s="1"/>
  <c r="T54" i="16"/>
  <c r="T57" i="16" s="1"/>
  <c r="E79" i="16"/>
  <c r="K72" i="16"/>
  <c r="K75" i="16" s="1"/>
  <c r="T58" i="16"/>
  <c r="I72" i="16"/>
  <c r="I75" i="16" s="1"/>
  <c r="E64" i="16"/>
  <c r="E66" i="16" s="1"/>
  <c r="K89" i="16" s="1"/>
  <c r="G72" i="16"/>
  <c r="G75" i="16" s="1"/>
  <c r="T51" i="15"/>
  <c r="K72" i="15"/>
  <c r="K75" i="15" s="1"/>
  <c r="T52" i="15"/>
  <c r="E72" i="15"/>
  <c r="E75" i="15" s="1"/>
  <c r="S58" i="15"/>
  <c r="G72" i="15"/>
  <c r="G75" i="15" s="1"/>
  <c r="I72" i="15"/>
  <c r="I75" i="15" s="1"/>
  <c r="S54" i="15"/>
  <c r="S57" i="15" s="1"/>
  <c r="T52" i="14"/>
  <c r="T51" i="14"/>
  <c r="G72" i="14"/>
  <c r="G75" i="14" s="1"/>
  <c r="I72" i="14"/>
  <c r="I75" i="14" s="1"/>
  <c r="S54" i="14"/>
  <c r="S57" i="14" s="1"/>
  <c r="S58" i="14" s="1"/>
  <c r="E64" i="14"/>
  <c r="E66" i="14" s="1"/>
  <c r="E72" i="14" s="1"/>
  <c r="E75" i="14" s="1"/>
  <c r="E77" i="14" s="1"/>
  <c r="T51" i="13"/>
  <c r="K72" i="13"/>
  <c r="K75" i="13" s="1"/>
  <c r="T52" i="13"/>
  <c r="S58" i="13"/>
  <c r="G72" i="13"/>
  <c r="G75" i="13" s="1"/>
  <c r="I72" i="13"/>
  <c r="I75" i="13" s="1"/>
  <c r="S54" i="13"/>
  <c r="S57" i="13" s="1"/>
  <c r="E64" i="13"/>
  <c r="E66" i="13" s="1"/>
  <c r="T54" i="12"/>
  <c r="T57" i="12" s="1"/>
  <c r="T58" i="12" s="1"/>
  <c r="E79" i="12"/>
  <c r="K89" i="12"/>
  <c r="E72" i="12"/>
  <c r="E75" i="12" s="1"/>
  <c r="K72" i="12"/>
  <c r="K75" i="12" s="1"/>
  <c r="S58" i="12"/>
  <c r="I72" i="12"/>
  <c r="I75" i="12" s="1"/>
  <c r="G72" i="12"/>
  <c r="G75" i="12" s="1"/>
  <c r="E64" i="12"/>
  <c r="E66" i="12" s="1"/>
  <c r="T54" i="11"/>
  <c r="T57" i="11" s="1"/>
  <c r="E79" i="11"/>
  <c r="K89" i="11"/>
  <c r="E72" i="11"/>
  <c r="E75" i="11" s="1"/>
  <c r="K72" i="11"/>
  <c r="K75" i="11" s="1"/>
  <c r="T58" i="11"/>
  <c r="G72" i="11"/>
  <c r="G75" i="11" s="1"/>
  <c r="S54" i="11"/>
  <c r="S57" i="11" s="1"/>
  <c r="S58" i="11" s="1"/>
  <c r="I72" i="11"/>
  <c r="I75" i="11" s="1"/>
  <c r="T51" i="10"/>
  <c r="E72" i="10"/>
  <c r="E75" i="10" s="1"/>
  <c r="G72" i="10"/>
  <c r="G75" i="10" s="1"/>
  <c r="I72" i="10"/>
  <c r="I75" i="10" s="1"/>
  <c r="S54" i="10"/>
  <c r="S57" i="10" s="1"/>
  <c r="S58" i="10" s="1"/>
  <c r="I89" i="10"/>
  <c r="T51" i="9"/>
  <c r="K72" i="9"/>
  <c r="K75" i="9" s="1"/>
  <c r="E72" i="9"/>
  <c r="E75" i="9" s="1"/>
  <c r="G72" i="9"/>
  <c r="G75" i="9" s="1"/>
  <c r="I72" i="9"/>
  <c r="I75" i="9" s="1"/>
  <c r="S54" i="9"/>
  <c r="S57" i="9" s="1"/>
  <c r="S58" i="9" s="1"/>
  <c r="E64" i="9"/>
  <c r="E66" i="9" s="1"/>
  <c r="T52" i="1"/>
  <c r="E62" i="1"/>
  <c r="T51" i="1"/>
  <c r="G72" i="1"/>
  <c r="G75" i="1" s="1"/>
  <c r="S54" i="1"/>
  <c r="S57" i="1" s="1"/>
  <c r="S58" i="1" s="1"/>
  <c r="E64" i="1"/>
  <c r="E66" i="1" s="1"/>
  <c r="E72" i="1" s="1"/>
  <c r="E75" i="1" s="1"/>
  <c r="E77" i="1" s="1"/>
  <c r="I72" i="1"/>
  <c r="I75" i="1" s="1"/>
  <c r="T59" i="1"/>
  <c r="T54" i="17" l="1"/>
  <c r="T57" i="17" s="1"/>
  <c r="T58" i="17" s="1"/>
  <c r="E79" i="17"/>
  <c r="K89" i="17" s="1"/>
  <c r="E77" i="17"/>
  <c r="E89" i="17" s="1"/>
  <c r="E72" i="16"/>
  <c r="E75" i="16" s="1"/>
  <c r="E77" i="16" s="1"/>
  <c r="E89" i="16" s="1"/>
  <c r="E77" i="15"/>
  <c r="T54" i="15"/>
  <c r="T57" i="15" s="1"/>
  <c r="T58" i="15" s="1"/>
  <c r="E79" i="15"/>
  <c r="K89" i="15" s="1"/>
  <c r="T54" i="14"/>
  <c r="T57" i="14" s="1"/>
  <c r="E79" i="14"/>
  <c r="E89" i="14" s="1"/>
  <c r="T58" i="14"/>
  <c r="T54" i="13"/>
  <c r="T57" i="13" s="1"/>
  <c r="E79" i="13"/>
  <c r="K89" i="13" s="1"/>
  <c r="E72" i="13"/>
  <c r="E75" i="13" s="1"/>
  <c r="E77" i="13" s="1"/>
  <c r="E89" i="13" s="1"/>
  <c r="T58" i="13"/>
  <c r="E77" i="12"/>
  <c r="E89" i="12" s="1"/>
  <c r="E77" i="11"/>
  <c r="E89" i="11" s="1"/>
  <c r="E77" i="10"/>
  <c r="T54" i="10"/>
  <c r="T57" i="10" s="1"/>
  <c r="T58" i="10" s="1"/>
  <c r="E79" i="10"/>
  <c r="K89" i="10" s="1"/>
  <c r="E77" i="9"/>
  <c r="T54" i="9"/>
  <c r="T57" i="9" s="1"/>
  <c r="T58" i="9" s="1"/>
  <c r="E79" i="9"/>
  <c r="K89" i="9" s="1"/>
  <c r="T54" i="1"/>
  <c r="T57" i="1" s="1"/>
  <c r="T58" i="1" s="1"/>
  <c r="E79" i="1"/>
  <c r="E89" i="1" s="1"/>
  <c r="E89" i="15" l="1"/>
  <c r="K89" i="14"/>
  <c r="E89" i="10"/>
  <c r="E89" i="9"/>
  <c r="K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57CBBA10-55F9-4E73-AF32-D6ABD48AC16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AC19B95B-FF62-448C-AD83-63A7D5D31FA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427FA4FC-ACEA-4FDB-876A-DCE3661A95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C7237350-1981-4C4D-B59B-4F6DA17A432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98DABAFA-E287-432E-8E6D-2DEEDAEC822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7D8D570C-7828-44ED-B04B-BD010DB468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2EA90477-2369-4E0D-ABD7-BB093ABE740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4AC28A75-8F1F-44FD-9517-2529819A6C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EEF77101-71ED-4609-9D1E-5F3505B1D42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47135439-8ECD-4E88-8DC8-3731690D5A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469A7455-6501-41D7-901D-70E108DBA55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A179BBE0-E06E-4702-9735-59E0A2B84F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998FDE8E-DAE4-404E-93EC-09FD202025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C7D9D2E9-5738-4029-A37A-6CB77EDDF4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F18A7390-E125-4823-ADCE-C13C7A456FE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1882E387-C72F-4CA4-9AE6-42637AD848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B48EDA6B-3931-409D-B202-758FAA7BE58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B773D057-3E6F-4370-BB30-70ECA7F30EF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9A8872B8-B137-4112-8FD8-5ED6784040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977F43F3-1129-4E08-BD36-90D2AC18BA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9A0A7DDC-850C-4B8E-B363-79BE0898E40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F25E5EDA-8BB0-442E-91E4-FB0F3D021BA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7A964F07-194C-4A53-8A7B-0CB367F333B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9CE4DCB1-26F1-4ED6-9BDA-0820A52C87C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DF70E553-F251-4E77-851A-4254DFB9005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0BE38230-CAB4-4446-B14A-1E4BABEC9F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581D3B91-1FCE-4357-8E27-B162558234F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0E0E420C-53A8-432F-8703-40E559E7EE3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94D640BF-E0C8-46F2-8A10-ECBACD92A0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D19CAE7B-4AC7-418C-9F3E-BE2F9EC0409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74D0B50F-7F2C-4A57-8DE7-08441EC4A0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66365C6F-66E0-4D66-8315-88DF8F8489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0704D1F0-EB2E-43CC-802A-239863132B7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CE76C5FE-706F-413A-A980-5FFBF530C8F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1845A1C1-5AED-4C94-8310-565D2CDB88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C84BFCB2-23CD-4078-9C24-774D57B6FA2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983C417E-BBBC-4C71-9A58-59B73B3D0C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51DED4D2-CB73-4698-9B8A-6420BEEFC1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F1C50C38-8EA0-4DAC-B092-1B86D00F9D2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2D2A6FFD-1294-4247-9982-22BA66475AF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A6FDD40E-F00F-4FE9-BC44-BB56D6D640F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7BF5BD28-A618-48B5-A6EA-C07FE5D9850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41A4B8F6-3ED8-4F7A-BDE6-15CC72FF25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61E94B7B-425E-493D-8992-D065113A57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D05CDA07-FDF8-4D19-BC03-CB16C92DB17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F401C3E6-5C50-4796-A591-49BB853440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A4007590-49CA-4C39-A972-B5768928CD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3BB386F2-787B-4791-8618-252531BD4F5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CC438D87-4D03-4A82-99C5-BDC5815DAC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ED937058-5FEA-4749-B07F-AC7C456B84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2F774918-7378-44DA-9182-DEA0DA2180C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E0F73354-298D-4779-89A3-C7BF1B22F8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AE318B56-F618-4A81-AE98-B981883E8CA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58827002-9A7C-4015-B90D-58DDFA7F1B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54F4A8A-D476-49A4-AD14-1C95DC661E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BB6FED80-2019-47AA-9952-409DF519A69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37EDCF90-2567-4BB3-ADE3-25D056EFA8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90678798-553C-4D83-982E-41BDA978F0E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85A5458A-9025-4B3E-B3AA-275394D4F70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72CCE841-3D6C-4E0F-B491-F8B5529D6A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1084AA2B-72ED-4682-8402-84625B9D96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8FC04F42-9B08-4C7F-9CAE-EF9C0498607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4AE03540-8BC8-4CE9-B07D-8DA4BEC43F8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41596EAC-F267-4F58-98B5-714AC033F8B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470C5B69-2670-4BE5-A4B2-684B06FF7B2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57EFB55E-9167-46D2-9041-8FEE23DA24E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814427B8-8587-451B-B606-9D17FE7CA54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40BB488E-1154-4F67-A388-FA51D23477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A47B798-2586-4A7F-A69F-0D9042A92E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3B2DA820-CA92-4CA6-8B54-FF4E0A7D9C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7D806D45-3206-46F3-855B-1149086EFA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E61BC58C-2DED-4583-BED2-CB8EE0B3381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74D55FB5-3F7E-43BA-9C3D-0FFCB56F41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6968B48A-AFCB-403A-BF03-405E42A600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1011A112-7FD8-4DEA-AF41-0C2FB8E51B1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85BBC053-CB87-4562-BD48-1A92FBC362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47410E16-EB12-4201-9BB3-11013D5D6D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4762D718-1991-4905-9331-CA84456081E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E2B61D2E-2799-4109-8EC7-F07A2AD5D4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06CDCA25-AA1A-44F1-A2E3-A90A2A753F1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FE876073-25B8-4A6F-99A7-E545C3AD99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2D46D3E2-81A4-4A39-9A45-7E975F5976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7BE8540A-7A63-4D7C-9511-0C3B35D4FE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EAF5957C-A077-435E-AFF8-675C92E22D2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E2028428-908E-48BE-8E69-B4D0BC8079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A19F2C2A-352E-4E76-9753-BEF58E5FF0D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B940E505-EE61-401E-990B-1F4A1C2B6C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F701A92D-5EF5-4A1E-AEE5-C0D5A54B580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F6D32BE9-471B-4C7A-A3F6-B2BEE65DBED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1517EB8C-1DB0-4264-A773-B0677A00D2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72C7AB91-6005-41FA-9479-E0AA0536DC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1E5B9EAF-8107-448F-B072-1C177AADDDD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A079F163-1081-463D-8CB2-08475C72D5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7A79B954-AE04-48EE-8715-27B7B6FE2E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3894F1C9-6C37-4E17-B090-BDF779DF98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7CF37055-C350-4291-BB46-6405BA990B7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72372B7E-0E77-4AC2-9DB8-9AB53CA04A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4FFCE1B2-A230-4F01-B6AA-0E4317F54E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03879888-BFF7-4C1D-ADA9-13594516CE2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E39767AD-5F3F-4ECA-80DB-13F5E791390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125AC4DD-7C38-438A-B46D-2E62FEDFBF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1DE5FD85-2A90-4476-9663-0AAF118B895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F54C3CEA-B1ED-4FED-A8FE-32459B5DA9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F2D14570-2E47-4969-B2DE-9424D6431D9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29694607-A1C1-4443-A8BC-FF7722AB39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0D7CEF9E-F44A-4A0C-8AD0-76C696CDB5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E7AA2513-DD92-47E9-8A0A-9B8EA49414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A087DC08-E76B-4924-BB3E-502607F5D0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2FFEBD06-22C0-490F-923B-D0AC27EE637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119A9B68-DE9D-4596-A1A1-68D989918A2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CBE483A7-F25B-46ED-8CE7-D1492802759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C8011909-5AB3-414D-96AE-8BE13600F40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0B8D04C2-4CC1-44F7-9CB3-0D61D41D67C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2DBCA729-F924-4BA7-AC93-BDC2590DF4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9104E095-7142-4F04-9F2E-F6A6EC6857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260EE025-F77A-4AC8-ADA8-002EE6E382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1E7CA40E-5E85-4673-8AB3-16CAAD58B7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767F028B-9EA4-4253-BB45-74280A5507F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2DAF5190-1C40-4F31-98F2-5E5765542CB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737F7B1C-81DF-49B4-B4D6-8F40277A7D2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C195B7DD-581B-4D2B-8FE7-C842C9635B3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668BF04A-E45D-4DBF-B9E4-D102664A195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AB801426-5520-4C73-A87F-7430F8B760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1E01D597-3CEB-4824-93D7-DBCF54D04F8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8D1888C8-39B5-4155-B177-FD9ECA2382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AF13F9D7-C094-42A9-B931-F81A002B2E9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6FF780FF-5789-4F7C-9F20-9A7C10FB149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D3F760A9-7B3E-4C92-ACBC-0563873339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4F68D9C5-757E-4728-9FA5-53A9CDFEF8C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242B63FC-1332-4734-A92C-52F57F8270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B23DF12D-40C5-49F4-A890-C635D360A0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72616DB4-642D-4A12-9AFA-CAFD1CE785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29663B5B-B2C0-4F6D-A69E-6D2C7E59C00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A27A8542-C097-4EC7-B623-646C6B7E2DD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7D8857F3-2C6B-4F1C-8876-093701A0C0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DBC4FC2E-D1F1-440A-AE7D-9D68C02371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D20DBDE5-3F96-4302-98BB-4A68D97AFD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EC7231C1-443A-4586-A269-5925217B784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EFC7AA6E-FB98-420D-93AF-5138CD9665D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5C14AD5F-C783-403F-8FB1-28A366949C0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D99C6EF3-7C5D-4F28-AEEA-DDAE8ADD66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31C593E7-96D7-4EC2-BCA3-F22612E40D3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6DB27BCA-CEE7-4454-BC6B-D614A7A66B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719C7F16-B785-4AF7-8482-E9274564DA5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FF2A03EF-5AA0-42BC-9C4E-2EF8AD7F75B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48766C9F-4E88-45DB-B97B-CCE1C6EE58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5027A424-A5FC-4AE0-9ACD-27FCCDE7FFE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D9FC7A90-DFFE-41DD-88E3-B0B0DB72F4D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379FDEEE-FF75-4E3A-9BD1-B99A38B8EF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134DFC47-86E0-42E3-8334-F1CE05A9C2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7B705B5E-9686-4FC2-81CF-9A27D154724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E34EE52E-C7A8-44C4-882E-F6E39279B4D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7714DFF2-B1BC-4D5B-A2CC-559127E6B3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CE1C35D9-A16A-49F6-8501-9E9BFCFB7D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15901859-F298-4CEA-810F-6BA33184F39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B30229EF-E5A8-4DF2-A395-DB06B6B2A9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B3304ED0-3798-4222-9622-149C702C64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5FA07D11-63DD-4099-8611-29C864F054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A3D3E1CB-4429-40CB-B42C-D10CEDC8AB9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EF799F12-44AE-4DBD-A667-D96CA1EA6A4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96961B43-6E94-4FB3-A796-62B0AC327FE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C33FABA5-64A0-44AE-BC09-9AB94FF8FA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CB6461AA-4968-4660-B4CF-BE5329CC0E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10F214A2-DA8A-469D-89FC-AA1191F75EF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C4B9D241-ABC0-48F8-B999-A1F59B68737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6B331730-F829-4CD7-BD3A-4360D17F27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85F989AD-2612-468D-8A5E-23AD99BAFB8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53881496-D125-4EAB-A357-7BCC4B9153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24198DB4-B761-48F5-9447-776449F341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B51EEB63-3495-4F33-9CD8-B5CD7E4858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C4679333-7D58-4013-B445-66E0039C26B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13585490-1B82-4067-B76A-494AF9DCFB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CA07C154-5D42-496B-B354-B83FAEEE00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72E514BB-5DD7-4851-BBEC-AF1E1A47DF9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46264FC1-E8B5-44CE-A5D2-A0D0F293C3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F4CE1219-3833-4D4D-BDAA-ACC6C453EC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13B9AE54-1C85-4F7C-8A14-FF2324A4A56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37C01841-9DA1-49BC-951D-2C2743F959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306F9F1D-63BF-4360-8B43-3FE3016EDB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A7D5F0F6-40E8-4AA0-8090-A814BE52461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40108EB1-BA14-4760-B994-4602E5541B2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7B4F2E45-97F7-45D4-BE0E-280580B77A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DD960390-771F-4778-A960-E567EE795A0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7F96863D-F4BA-41B6-AB2E-B1A3FC793B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00B7C922-FF8E-40F5-B6B3-4406BEFE3F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F743E9F2-6928-4688-A406-C08561EB053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0244F895-9B58-48CF-9561-2D312FDB6D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BBB4A189-2985-424E-906A-CEA67AB7D8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BB439088-FDEB-41DC-A2AC-179F0F396D9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42A9E8F-4C91-4E86-A8FE-15782DB758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AE35EBB5-D953-4487-B008-AF0604457B5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BB3DDFBB-6982-403B-9B2C-DFCD21A8446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509A2B66-E2B5-42E9-B4DD-48A2A6C10F7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106E816D-0C35-45B4-9119-E81B77275A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BE138E87-E19F-4B44-B883-99E7F0356CC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860A6BF1-04F0-46FE-A31F-FF403C11C7E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633D12C2-DFDB-4A14-861E-43C068FD2C1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C883D236-B550-4A0B-A4D2-58500F34492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EB83E233-2338-491C-85B4-C1E45E6D09E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A8D03635-2CCB-49CD-B67E-DF6FE26E8AA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896234DE-E954-4A38-A4AD-154B0496FA1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FB3CB4A3-5AF8-4B71-8873-96C8CEA238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F692B74B-05D6-487C-8729-479A5F10D0A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859AD9C6-7EA8-43B3-92EB-C931B162A64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70BD2170-8693-4517-AA28-A34136CFA8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D011EE09-B70F-4808-BFB8-EFD5B80787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F78810BF-4052-4B22-831C-A3E3248454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787B4C22-1679-4B6B-AADE-54833BD066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D69A51F7-293A-4257-A60F-DDB9C8E3355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09998653-FA88-4A82-A4C3-77A0226AF1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25295ADE-D74E-49C1-AC4F-2D5D2A3A83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66B3C2A2-E789-42D8-9A7D-7A9FB4FDAC2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0EB7784F-E2A0-49FB-8D4D-DB31EEF5CB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6828DA80-7AD8-4995-8CDB-7115CE9D1F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91396F54-25A6-4DED-95BC-CD6E51DECBB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1586A23B-2040-4355-96FA-8BDA9B52957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2B04D2F-C9CB-4F43-8AAF-795CD4FE841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BB72A23F-A6AF-4451-8409-ADBE8EBC138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451614FD-10A4-4B63-BB37-A362DB1309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AD851888-6635-4B64-8020-2F54FDA799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CF0A6B18-E325-4B5D-AD94-0E814333C4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ED8B557E-1787-43D5-82E4-E5CCEB2216A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28972F7B-3365-42F1-AA15-D4C1C3B35D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A3F66D94-60B2-49BA-89C2-4C319CB9893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24C23E5F-5F2B-47C0-9DA0-AC9FF87CBDC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E27AB805-918A-4286-9294-58B5309E4CB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CB99EAE1-4057-4D02-90DE-D5364E34836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0BD7D9BA-EC65-4CCB-AA0A-CEEC424EF8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E01DCBB7-EECB-499F-8E39-68505A659F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B8237AF0-849F-40C2-8111-8B4CFCDF464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029D5D51-4C72-4036-AB64-3DB01FE80F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005D223C-8F98-49CA-8ED1-04F266B969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FE224650-EEB5-4EF0-9BBC-7977566846B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26C0818B-A954-450A-8F96-9EFFE362C26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6BC5F511-8CC9-43A2-B55D-CCFC3540F4B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554F21F1-7E7A-43EB-8797-040EDC6132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13DDE56C-2641-4141-82D0-DC4BA1C1C73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C6C02259-483F-4E67-8208-C8F9A989988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EDF256BE-86C8-47A7-B3A1-47B60373F6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1C8CC043-8147-4248-A9BF-DA6696814A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93BE5E18-6AC0-444D-8455-66436A7E96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B8CB7644-EEBB-432B-906F-5EF61AED18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28A46A77-FD60-4B5E-8B84-A89EE7DB872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F702D83E-5C8A-4374-990E-1AD8F607610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F0B3AAC8-5CB3-4B3D-8A09-E427F70B42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41" authorId="0" shapeId="0" xr:uid="{F2219F54-4B68-4329-A561-C8AF39632E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ggf. überschreiben</t>
        </r>
      </text>
    </comment>
    <comment ref="E42" authorId="0" shapeId="0" xr:uid="{8AB362ED-D2ED-4550-B057-EA78F810D39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bitte ggf. überschreiben</t>
        </r>
      </text>
    </comment>
    <comment ref="E48" authorId="0" shapeId="0" xr:uid="{43B91DCE-5E40-42F4-B869-5289CB08784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E42 multiplizieren.</t>
        </r>
      </text>
    </comment>
    <comment ref="G48" authorId="0" shapeId="0" xr:uid="{BD3F7A69-B32C-48CF-A0A2-ABF7397ABE7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G42 multiplizieren.</t>
        </r>
      </text>
    </comment>
    <comment ref="I48" authorId="0" shapeId="0" xr:uid="{0568E3D9-A233-42E3-8178-D6FE466586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I42 multiplizieren.</t>
        </r>
      </text>
    </comment>
    <comment ref="K48" authorId="0" shapeId="0" xr:uid="{61F94006-F72A-480E-A1F3-F8E181E6485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K42 multiplizieren.</t>
        </r>
      </text>
    </comment>
    <comment ref="B49" authorId="0" shapeId="0" xr:uid="{72CD4D49-F32C-49EE-B236-7BB0820335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Text bei Bedarf überschreiben</t>
        </r>
      </text>
    </comment>
    <comment ref="E49" authorId="0" shapeId="0" xr:uid="{E63C4A25-541E-4467-BF39-647BC28E852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E42 multiplizieren und mit Rechtsgrundlage nachweisen.</t>
        </r>
      </text>
    </comment>
    <comment ref="G49" authorId="0" shapeId="0" xr:uid="{E149FE8F-5F92-43AC-9914-AB5C9DD5D6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G42 multiplizieren und mit Rechtsgrundlage nachweisen.</t>
        </r>
      </text>
    </comment>
    <comment ref="I49" authorId="0" shapeId="0" xr:uid="{98BB70BE-C29B-4653-9B87-CA8E21943F9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I42 multiplizieren und mit Rechtsgrundlage nachweisen.</t>
        </r>
      </text>
    </comment>
    <comment ref="K49" authorId="0" shapeId="0" xr:uid="{0ECDEBB0-E2FB-4810-8BED-0EA7DDB900A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K42 multiplizieren und mit Rechtsgrundlage nachweisen.</t>
        </r>
      </text>
    </comment>
    <comment ref="B50" authorId="0" shapeId="0" xr:uid="{CD3EF8B3-2B43-41E5-B206-536C875F2CE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0" authorId="0" shapeId="0" xr:uid="{2B79D2A3-37FC-483E-A35C-88609084DE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0" authorId="0" shapeId="0" xr:uid="{F90A7892-B244-4F53-B49B-55262831627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G42 multiplizieren.</t>
        </r>
      </text>
    </comment>
    <comment ref="I50" authorId="0" shapeId="0" xr:uid="{8E53361B-E8E8-4C79-B322-784E08FAA58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0" authorId="0" shapeId="0" xr:uid="{B91122B1-71B2-4C8B-9527-BDD61C0230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B51" authorId="0" shapeId="0" xr:uid="{0C0FD988-ABEB-47EF-BE60-E9AE63A54D9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51" authorId="0" shapeId="0" xr:uid="{5C0E80B7-0F44-4B4E-8B73-D94163AFF62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G51" authorId="0" shapeId="0" xr:uid="{A2769543-B5BC-4EFA-916A-C4448CA6DE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E42 multiplizieren.</t>
        </r>
      </text>
    </comment>
    <comment ref="I51" authorId="0" shapeId="0" xr:uid="{03D348A0-26C8-4162-BBC2-DABC7D29E8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I42 multiplizieren.</t>
        </r>
      </text>
    </comment>
    <comment ref="K51" authorId="0" shapeId="0" xr:uid="{DD38E77B-6D2D-4BF4-AB3D-0C53FC79650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K42 multiplizieren.</t>
        </r>
      </text>
    </comment>
    <comment ref="E74" authorId="0" shapeId="0" xr:uid="{D6BB9B61-5771-48A3-8555-DB00791567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74" authorId="0" shapeId="0" xr:uid="{BD4B1B58-037E-405C-A2F7-7AEA9B17102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74" authorId="0" shapeId="0" xr:uid="{1A268320-F5AE-4777-A778-F488D3B9425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74" authorId="0" shapeId="0" xr:uid="{AC30B0F1-E486-4633-8F48-A669C06085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sharedStrings.xml><?xml version="1.0" encoding="utf-8"?>
<sst xmlns="http://schemas.openxmlformats.org/spreadsheetml/2006/main" count="1880" uniqueCount="82">
  <si>
    <t>Anlage Personalkostenkalkulation</t>
  </si>
  <si>
    <t>1. Angaben zur Person</t>
  </si>
  <si>
    <t>Name:</t>
  </si>
  <si>
    <t>Vorname:</t>
  </si>
  <si>
    <t>Tätigkeit:</t>
  </si>
  <si>
    <t>Beruf/Qualifikation:</t>
  </si>
  <si>
    <t xml:space="preserve"> Zellen rechnen selbst.</t>
  </si>
  <si>
    <t>2. Vergütung</t>
  </si>
  <si>
    <t>2.1. Vergütung nach TVöD</t>
  </si>
  <si>
    <t>Vergütungsgruppe</t>
  </si>
  <si>
    <t>2.2. Vergütung nach anderem Tarif</t>
  </si>
  <si>
    <t>Die gesamte ausgeübte Tätigkeit ist bewertet nach Vergütungsgruppe</t>
  </si>
  <si>
    <t>Bezeichnung des Tarifes</t>
  </si>
  <si>
    <t>3. Beschäftigungs- und Arbeitszeit</t>
  </si>
  <si>
    <t>3.1. Dauer der Beschäftigung</t>
  </si>
  <si>
    <t xml:space="preserve">o. g. Person ist seit </t>
  </si>
  <si>
    <t>im genannten Projekt tätig</t>
  </si>
  <si>
    <t>Krankenkasse:</t>
  </si>
  <si>
    <t>o. g. Person soll ab</t>
  </si>
  <si>
    <t>im genannten Projekt beschäftigt werden</t>
  </si>
  <si>
    <t>4. Personalkostenberechnung</t>
  </si>
  <si>
    <t>Personalkosten</t>
  </si>
  <si>
    <t>ab</t>
  </si>
  <si>
    <t>Prozentsatz</t>
  </si>
  <si>
    <t>Stufe</t>
  </si>
  <si>
    <t>Grundvergütung</t>
  </si>
  <si>
    <t>EUR</t>
  </si>
  <si>
    <t>Kinderzuschläge (Nachweis erforderlich)</t>
  </si>
  <si>
    <t>KV+PV</t>
  </si>
  <si>
    <t>RV+AV</t>
  </si>
  <si>
    <t>Weitere (bitte überschreiben)</t>
  </si>
  <si>
    <t>Jahresvergütung:</t>
  </si>
  <si>
    <t>Summe</t>
  </si>
  <si>
    <t>Jahressonderzahlung:</t>
  </si>
  <si>
    <t>SV-pflichtiges Brutto</t>
  </si>
  <si>
    <t>Gesamt:</t>
  </si>
  <si>
    <t>Arbeitgeberanteile SV</t>
  </si>
  <si>
    <t>Grenze jährlich:</t>
  </si>
  <si>
    <t>Pflegeversicherung</t>
  </si>
  <si>
    <t>Diff zu mehr</t>
  </si>
  <si>
    <t>Rentenversicherung</t>
  </si>
  <si>
    <t>rest</t>
  </si>
  <si>
    <t>Arbeitslosenversicherung</t>
  </si>
  <si>
    <t>red%</t>
  </si>
  <si>
    <t>Krankenversicherung</t>
  </si>
  <si>
    <t>Grenze monatlich:</t>
  </si>
  <si>
    <t>Zusatzbeitrag Krankenversicherung</t>
  </si>
  <si>
    <t>Arbeitgeberanteil Altersvorsorge</t>
  </si>
  <si>
    <t>ZVK/EZVK</t>
  </si>
  <si>
    <t>Arbeitgeberanteile Umlagen/Beiträge</t>
  </si>
  <si>
    <t>U1</t>
  </si>
  <si>
    <t>U2</t>
  </si>
  <si>
    <t>Insolvenzumlage</t>
  </si>
  <si>
    <t>monatlicher Grundaufwand</t>
  </si>
  <si>
    <t>Jahresbruttovergüt. in Monaten</t>
  </si>
  <si>
    <t>Anzahl der Monate</t>
  </si>
  <si>
    <t>ergibt</t>
  </si>
  <si>
    <t>Summe gesamt</t>
  </si>
  <si>
    <t>%</t>
  </si>
  <si>
    <t>Jahressonderzahlung Brutto</t>
  </si>
  <si>
    <t>Jahressonderzahlung - AG-Anteil SV</t>
  </si>
  <si>
    <t>Jahressonderzahlung - AG-Anteil Altersvors.</t>
  </si>
  <si>
    <t>Jahressonderzahlung - AG-Anteil Uml./Beitr.</t>
  </si>
  <si>
    <t>Berufsgenossenschaft</t>
  </si>
  <si>
    <t>Gefahrklasse:</t>
  </si>
  <si>
    <t>Beitragsfuß:</t>
  </si>
  <si>
    <t>Berufsgenossenschaft - Ausgleichsumlage</t>
  </si>
  <si>
    <t>Gesamtbetrag</t>
  </si>
  <si>
    <t>davon:</t>
  </si>
  <si>
    <t>PK</t>
  </si>
  <si>
    <t>PNK</t>
  </si>
  <si>
    <t>BGW</t>
  </si>
  <si>
    <t>3.2. Regelmäßige Arbeitszeit eines vollzeitbeschäftigten Mitarbeitenden</t>
  </si>
  <si>
    <t>Stunden pro Woche tätig</t>
  </si>
  <si>
    <t>Beschäftigungsumfang</t>
  </si>
  <si>
    <t>Stunden pro Woche</t>
  </si>
  <si>
    <t>im Jahresdurchschnitt</t>
  </si>
  <si>
    <t>entspr.</t>
  </si>
  <si>
    <t>Gelb unterlegte Zellen - soweit zutreffend - bitte ausfüllen/überschreiben.</t>
  </si>
  <si>
    <r>
      <t xml:space="preserve">o. g. Person ist </t>
    </r>
    <r>
      <rPr>
        <b/>
        <sz val="8"/>
        <rFont val="Arial"/>
        <family val="2"/>
      </rPr>
      <t>insgesamt beschäftigt</t>
    </r>
  </si>
  <si>
    <r>
      <t xml:space="preserve">o. g. Person ist </t>
    </r>
    <r>
      <rPr>
        <b/>
        <sz val="8"/>
        <rFont val="Arial"/>
        <family val="2"/>
      </rPr>
      <t xml:space="preserve">im geförderten Projekt </t>
    </r>
  </si>
  <si>
    <t>monatliche Bruttovergütung für Beschäftugungsanteil im geförderten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</si>
</sst>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VzÄ&quot;"/>
    <numFmt numFmtId="165" formatCode="0.000%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1" fillId="0" borderId="1" xfId="1" applyBorder="1" applyProtection="1"/>
    <xf numFmtId="0" fontId="2" fillId="0" borderId="2" xfId="1" applyFont="1" applyBorder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Protection="1"/>
    <xf numFmtId="4" fontId="1" fillId="0" borderId="0" xfId="1" applyNumberFormat="1" applyProtection="1"/>
    <xf numFmtId="0" fontId="1" fillId="0" borderId="4" xfId="1" applyBorder="1" applyProtection="1"/>
    <xf numFmtId="0" fontId="2" fillId="0" borderId="5" xfId="1" applyFont="1" applyBorder="1" applyProtection="1"/>
    <xf numFmtId="0" fontId="1" fillId="0" borderId="5" xfId="1" applyBorder="1" applyProtection="1"/>
    <xf numFmtId="0" fontId="1" fillId="0" borderId="6" xfId="1" applyBorder="1" applyProtection="1"/>
    <xf numFmtId="0" fontId="3" fillId="0" borderId="0" xfId="1" applyFont="1" applyBorder="1" applyAlignment="1" applyProtection="1">
      <alignment horizontal="right"/>
    </xf>
    <xf numFmtId="0" fontId="3" fillId="0" borderId="11" xfId="1" applyFont="1" applyBorder="1" applyProtection="1"/>
    <xf numFmtId="0" fontId="3" fillId="0" borderId="0" xfId="1" applyFont="1" applyProtection="1"/>
    <xf numFmtId="0" fontId="3" fillId="2" borderId="0" xfId="1" applyFont="1" applyFill="1" applyProtection="1"/>
    <xf numFmtId="4" fontId="3" fillId="2" borderId="0" xfId="1" applyNumberFormat="1" applyFont="1" applyFill="1" applyProtection="1"/>
    <xf numFmtId="0" fontId="3" fillId="0" borderId="0" xfId="1" applyFont="1" applyBorder="1" applyProtection="1"/>
    <xf numFmtId="14" fontId="3" fillId="0" borderId="0" xfId="1" applyNumberFormat="1" applyFont="1" applyBorder="1" applyAlignment="1" applyProtection="1">
      <alignment horizontal="center"/>
    </xf>
    <xf numFmtId="4" fontId="3" fillId="0" borderId="0" xfId="1" applyNumberFormat="1" applyFont="1" applyProtection="1"/>
    <xf numFmtId="0" fontId="3" fillId="3" borderId="0" xfId="1" applyFont="1" applyFill="1" applyProtection="1"/>
    <xf numFmtId="0" fontId="3" fillId="0" borderId="12" xfId="1" applyFont="1" applyBorder="1" applyProtection="1"/>
    <xf numFmtId="0" fontId="3" fillId="0" borderId="13" xfId="1" applyFont="1" applyBorder="1" applyProtection="1"/>
    <xf numFmtId="0" fontId="3" fillId="0" borderId="14" xfId="1" applyFont="1" applyBorder="1" applyProtection="1"/>
    <xf numFmtId="0" fontId="1" fillId="0" borderId="0" xfId="1" applyAlignment="1" applyProtection="1">
      <alignment horizontal="center"/>
    </xf>
    <xf numFmtId="0" fontId="4" fillId="0" borderId="2" xfId="1" applyFont="1" applyBorder="1" applyProtection="1"/>
    <xf numFmtId="0" fontId="1" fillId="0" borderId="2" xfId="1" applyBorder="1" applyAlignment="1" applyProtection="1">
      <alignment horizontal="center"/>
    </xf>
    <xf numFmtId="0" fontId="1" fillId="0" borderId="0" xfId="1" applyBorder="1" applyProtection="1"/>
    <xf numFmtId="0" fontId="3" fillId="4" borderId="0" xfId="1" applyFont="1" applyFill="1" applyProtection="1"/>
    <xf numFmtId="0" fontId="1" fillId="4" borderId="0" xfId="1" applyFill="1" applyBorder="1" applyProtection="1"/>
    <xf numFmtId="4" fontId="1" fillId="4" borderId="0" xfId="1" applyNumberFormat="1" applyFill="1" applyBorder="1" applyProtection="1"/>
    <xf numFmtId="0" fontId="4" fillId="0" borderId="5" xfId="1" applyFont="1" applyBorder="1" applyProtection="1"/>
    <xf numFmtId="0" fontId="1" fillId="0" borderId="5" xfId="1" applyBorder="1" applyAlignment="1" applyProtection="1">
      <alignment horizontal="center"/>
    </xf>
    <xf numFmtId="0" fontId="5" fillId="0" borderId="5" xfId="1" applyFont="1" applyFill="1" applyBorder="1" applyProtection="1"/>
    <xf numFmtId="0" fontId="1" fillId="0" borderId="5" xfId="1" applyFill="1" applyBorder="1" applyProtection="1"/>
    <xf numFmtId="0" fontId="5" fillId="0" borderId="7" xfId="1" applyFont="1" applyBorder="1" applyProtection="1"/>
    <xf numFmtId="0" fontId="5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5" fillId="0" borderId="11" xfId="1" applyFont="1" applyBorder="1" applyProtection="1"/>
    <xf numFmtId="0" fontId="5" fillId="0" borderId="0" xfId="1" applyFont="1" applyProtection="1"/>
    <xf numFmtId="4" fontId="5" fillId="0" borderId="0" xfId="1" applyNumberFormat="1" applyFont="1" applyProtection="1"/>
    <xf numFmtId="0" fontId="1" fillId="0" borderId="16" xfId="1" applyBorder="1" applyProtection="1"/>
    <xf numFmtId="0" fontId="1" fillId="0" borderId="17" xfId="1" applyBorder="1" applyProtection="1"/>
    <xf numFmtId="0" fontId="1" fillId="0" borderId="17" xfId="1" applyBorder="1" applyAlignment="1" applyProtection="1">
      <alignment horizontal="center"/>
    </xf>
    <xf numFmtId="0" fontId="1" fillId="0" borderId="18" xfId="1" applyBorder="1" applyProtection="1"/>
    <xf numFmtId="0" fontId="1" fillId="0" borderId="7" xfId="1" applyBorder="1" applyProtection="1"/>
    <xf numFmtId="0" fontId="1" fillId="0" borderId="0" xfId="1" applyBorder="1" applyAlignment="1" applyProtection="1">
      <alignment horizontal="center"/>
    </xf>
    <xf numFmtId="0" fontId="1" fillId="0" borderId="11" xfId="1" applyBorder="1" applyProtection="1"/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5" xfId="1" applyFont="1" applyBorder="1" applyProtection="1"/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Protection="1"/>
    <xf numFmtId="0" fontId="3" fillId="0" borderId="7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center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14" fontId="5" fillId="2" borderId="15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right"/>
    </xf>
    <xf numFmtId="1" fontId="5" fillId="2" borderId="15" xfId="1" applyNumberFormat="1" applyFont="1" applyFill="1" applyBorder="1" applyAlignment="1" applyProtection="1">
      <alignment horizontal="center"/>
      <protection locked="0"/>
    </xf>
    <xf numFmtId="4" fontId="1" fillId="0" borderId="0" xfId="1" applyNumberFormat="1" applyBorder="1" applyProtection="1"/>
    <xf numFmtId="14" fontId="1" fillId="2" borderId="15" xfId="1" applyNumberFormat="1" applyFill="1" applyBorder="1" applyAlignment="1" applyProtection="1">
      <alignment horizontal="center"/>
      <protection locked="0"/>
    </xf>
    <xf numFmtId="14" fontId="1" fillId="0" borderId="0" xfId="1" applyNumberFormat="1" applyBorder="1" applyAlignment="1" applyProtection="1">
      <alignment horizontal="center"/>
    </xf>
    <xf numFmtId="0" fontId="5" fillId="2" borderId="15" xfId="1" applyFont="1" applyFill="1" applyBorder="1" applyAlignment="1" applyProtection="1">
      <alignment horizontal="center"/>
      <protection locked="0"/>
    </xf>
    <xf numFmtId="0" fontId="5" fillId="0" borderId="16" xfId="1" applyFont="1" applyBorder="1" applyProtection="1"/>
    <xf numFmtId="0" fontId="5" fillId="0" borderId="17" xfId="1" applyFont="1" applyBorder="1" applyProtection="1"/>
    <xf numFmtId="0" fontId="5" fillId="0" borderId="9" xfId="1" applyFont="1" applyBorder="1" applyProtection="1"/>
    <xf numFmtId="0" fontId="5" fillId="0" borderId="17" xfId="1" applyFont="1" applyBorder="1" applyAlignment="1" applyProtection="1">
      <alignment horizontal="center"/>
    </xf>
    <xf numFmtId="0" fontId="0" fillId="0" borderId="0" xfId="0" applyBorder="1"/>
    <xf numFmtId="0" fontId="0" fillId="0" borderId="11" xfId="0" applyBorder="1"/>
    <xf numFmtId="0" fontId="4" fillId="0" borderId="0" xfId="1" applyFont="1" applyBorder="1" applyAlignment="1" applyProtection="1">
      <alignment horizontal="center"/>
    </xf>
    <xf numFmtId="4" fontId="5" fillId="2" borderId="15" xfId="1" applyNumberFormat="1" applyFont="1" applyFill="1" applyBorder="1" applyProtection="1">
      <protection locked="0"/>
    </xf>
    <xf numFmtId="0" fontId="5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6" fillId="0" borderId="7" xfId="1" applyFont="1" applyBorder="1" applyProtection="1"/>
    <xf numFmtId="0" fontId="6" fillId="0" borderId="0" xfId="1" applyFont="1" applyBorder="1" applyProtection="1"/>
    <xf numFmtId="4" fontId="6" fillId="3" borderId="15" xfId="1" applyNumberFormat="1" applyFont="1" applyFill="1" applyBorder="1" applyProtection="1"/>
    <xf numFmtId="0" fontId="6" fillId="0" borderId="8" xfId="1" applyFont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15" xfId="1" applyFont="1" applyBorder="1" applyAlignment="1" applyProtection="1">
      <alignment horizontal="center"/>
    </xf>
    <xf numFmtId="4" fontId="6" fillId="2" borderId="19" xfId="1" applyNumberFormat="1" applyFont="1" applyFill="1" applyBorder="1" applyProtection="1">
      <protection locked="0"/>
    </xf>
    <xf numFmtId="4" fontId="6" fillId="2" borderId="20" xfId="1" applyNumberFormat="1" applyFont="1" applyFill="1" applyBorder="1" applyProtection="1">
      <protection locked="0"/>
    </xf>
    <xf numFmtId="4" fontId="5" fillId="6" borderId="19" xfId="1" applyNumberFormat="1" applyFont="1" applyFill="1" applyBorder="1" applyProtection="1"/>
    <xf numFmtId="0" fontId="5" fillId="6" borderId="0" xfId="1" applyFont="1" applyFill="1" applyBorder="1" applyAlignment="1" applyProtection="1">
      <alignment horizontal="center"/>
    </xf>
    <xf numFmtId="4" fontId="5" fillId="6" borderId="20" xfId="1" applyNumberFormat="1" applyFont="1" applyFill="1" applyBorder="1" applyProtection="1"/>
    <xf numFmtId="0" fontId="5" fillId="6" borderId="0" xfId="1" applyFont="1" applyFill="1" applyBorder="1" applyProtection="1"/>
    <xf numFmtId="4" fontId="3" fillId="6" borderId="20" xfId="1" applyNumberFormat="1" applyFont="1" applyFill="1" applyBorder="1" applyProtection="1"/>
    <xf numFmtId="0" fontId="3" fillId="6" borderId="0" xfId="1" applyFont="1" applyFill="1" applyBorder="1" applyAlignment="1" applyProtection="1">
      <alignment horizontal="center"/>
    </xf>
    <xf numFmtId="0" fontId="3" fillId="6" borderId="0" xfId="1" applyFont="1" applyFill="1" applyBorder="1" applyProtection="1"/>
    <xf numFmtId="4" fontId="5" fillId="4" borderId="15" xfId="1" applyNumberFormat="1" applyFont="1" applyFill="1" applyBorder="1" applyProtection="1"/>
    <xf numFmtId="0" fontId="5" fillId="0" borderId="15" xfId="1" applyFont="1" applyBorder="1" applyAlignment="1" applyProtection="1">
      <alignment horizontal="center"/>
    </xf>
    <xf numFmtId="165" fontId="5" fillId="2" borderId="15" xfId="1" applyNumberFormat="1" applyFont="1" applyFill="1" applyBorder="1" applyProtection="1">
      <protection locked="0"/>
    </xf>
    <xf numFmtId="10" fontId="5" fillId="0" borderId="0" xfId="1" applyNumberFormat="1" applyFont="1" applyProtection="1"/>
    <xf numFmtId="4" fontId="5" fillId="3" borderId="15" xfId="1" applyNumberFormat="1" applyFont="1" applyFill="1" applyBorder="1" applyProtection="1"/>
    <xf numFmtId="4" fontId="5" fillId="6" borderId="15" xfId="1" applyNumberFormat="1" applyFont="1" applyFill="1" applyBorder="1" applyProtection="1"/>
    <xf numFmtId="0" fontId="5" fillId="6" borderId="8" xfId="1" applyFont="1" applyFill="1" applyBorder="1" applyAlignment="1" applyProtection="1">
      <alignment horizontal="center"/>
    </xf>
    <xf numFmtId="0" fontId="5" fillId="6" borderId="9" xfId="1" applyFont="1" applyFill="1" applyBorder="1" applyAlignment="1" applyProtection="1">
      <alignment horizontal="center"/>
    </xf>
    <xf numFmtId="0" fontId="5" fillId="6" borderId="10" xfId="1" applyFont="1" applyFill="1" applyBorder="1" applyAlignment="1" applyProtection="1">
      <alignment horizontal="center"/>
    </xf>
    <xf numFmtId="0" fontId="5" fillId="0" borderId="0" xfId="1" quotePrefix="1" applyFont="1" applyBorder="1" applyProtection="1"/>
    <xf numFmtId="0" fontId="6" fillId="0" borderId="10" xfId="1" applyFont="1" applyBorder="1" applyAlignment="1" applyProtection="1">
      <alignment horizontal="center"/>
    </xf>
    <xf numFmtId="0" fontId="6" fillId="0" borderId="11" xfId="1" applyFont="1" applyBorder="1" applyProtection="1"/>
    <xf numFmtId="0" fontId="6" fillId="0" borderId="0" xfId="1" applyFont="1" applyProtection="1"/>
    <xf numFmtId="4" fontId="5" fillId="6" borderId="21" xfId="1" applyNumberFormat="1" applyFont="1" applyFill="1" applyBorder="1" applyProtection="1"/>
    <xf numFmtId="0" fontId="5" fillId="6" borderId="19" xfId="1" applyFont="1" applyFill="1" applyBorder="1" applyProtection="1"/>
    <xf numFmtId="4" fontId="6" fillId="0" borderId="0" xfId="1" applyNumberFormat="1" applyFont="1" applyProtection="1"/>
    <xf numFmtId="3" fontId="5" fillId="2" borderId="15" xfId="1" applyNumberFormat="1" applyFont="1" applyFill="1" applyBorder="1" applyProtection="1">
      <protection locked="0"/>
    </xf>
    <xf numFmtId="0" fontId="5" fillId="6" borderId="20" xfId="1" applyFont="1" applyFill="1" applyBorder="1" applyProtection="1"/>
    <xf numFmtId="4" fontId="5" fillId="0" borderId="0" xfId="1" applyNumberFormat="1" applyFont="1" applyBorder="1" applyProtection="1"/>
    <xf numFmtId="165" fontId="5" fillId="3" borderId="15" xfId="1" applyNumberFormat="1" applyFont="1" applyFill="1" applyBorder="1" applyProtection="1"/>
    <xf numFmtId="0" fontId="7" fillId="0" borderId="0" xfId="1" applyFont="1" applyBorder="1" applyProtection="1"/>
    <xf numFmtId="4" fontId="5" fillId="2" borderId="15" xfId="1" applyNumberFormat="1" applyFont="1" applyFill="1" applyBorder="1" applyProtection="1"/>
    <xf numFmtId="10" fontId="5" fillId="2" borderId="15" xfId="1" applyNumberFormat="1" applyFont="1" applyFill="1" applyBorder="1" applyProtection="1"/>
    <xf numFmtId="2" fontId="5" fillId="2" borderId="0" xfId="1" applyNumberFormat="1" applyFont="1" applyFill="1" applyBorder="1" applyProtection="1">
      <protection locked="0"/>
    </xf>
    <xf numFmtId="10" fontId="5" fillId="0" borderId="15" xfId="1" applyNumberFormat="1" applyFont="1" applyFill="1" applyBorder="1" applyProtection="1"/>
    <xf numFmtId="2" fontId="5" fillId="0" borderId="0" xfId="1" applyNumberFormat="1" applyFont="1" applyFill="1" applyBorder="1" applyProtection="1"/>
    <xf numFmtId="4" fontId="6" fillId="7" borderId="23" xfId="1" applyNumberFormat="1" applyFont="1" applyFill="1" applyBorder="1" applyProtection="1"/>
    <xf numFmtId="0" fontId="6" fillId="0" borderId="23" xfId="1" applyFont="1" applyFill="1" applyBorder="1" applyAlignment="1" applyProtection="1">
      <alignment horizontal="center"/>
    </xf>
    <xf numFmtId="0" fontId="5" fillId="0" borderId="24" xfId="1" applyFont="1" applyBorder="1" applyAlignment="1" applyProtection="1">
      <alignment horizontal="right"/>
    </xf>
    <xf numFmtId="4" fontId="5" fillId="7" borderId="25" xfId="1" applyNumberFormat="1" applyFont="1" applyFill="1" applyBorder="1" applyProtection="1"/>
    <xf numFmtId="0" fontId="5" fillId="0" borderId="24" xfId="1" applyFont="1" applyBorder="1" applyProtection="1"/>
    <xf numFmtId="0" fontId="5" fillId="0" borderId="26" xfId="1" applyFont="1" applyBorder="1" applyProtection="1"/>
    <xf numFmtId="0" fontId="5" fillId="0" borderId="1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>
      <alignment horizontal="center"/>
    </xf>
    <xf numFmtId="0" fontId="5" fillId="0" borderId="14" xfId="1" applyFont="1" applyBorder="1" applyProtection="1"/>
    <xf numFmtId="0" fontId="5" fillId="0" borderId="0" xfId="1" applyFont="1" applyAlignment="1" applyProtection="1">
      <alignment horizontal="center"/>
    </xf>
    <xf numFmtId="164" fontId="3" fillId="5" borderId="0" xfId="1" applyNumberFormat="1" applyFont="1" applyFill="1" applyAlignment="1" applyProtection="1">
      <alignment vertical="center"/>
    </xf>
    <xf numFmtId="0" fontId="10" fillId="0" borderId="0" xfId="0" applyFont="1" applyBorder="1"/>
    <xf numFmtId="10" fontId="5" fillId="3" borderId="19" xfId="1" applyNumberFormat="1" applyFont="1" applyFill="1" applyBorder="1" applyProtection="1"/>
    <xf numFmtId="1" fontId="2" fillId="0" borderId="15" xfId="1" applyNumberFormat="1" applyFont="1" applyFill="1" applyBorder="1" applyAlignment="1" applyProtection="1">
      <alignment horizontal="center"/>
    </xf>
    <xf numFmtId="4" fontId="3" fillId="3" borderId="0" xfId="1" applyNumberFormat="1" applyFont="1" applyFill="1" applyProtection="1"/>
    <xf numFmtId="166" fontId="5" fillId="2" borderId="15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right"/>
    </xf>
    <xf numFmtId="166" fontId="5" fillId="0" borderId="0" xfId="1" applyNumberFormat="1" applyFont="1" applyBorder="1" applyAlignment="1" applyProtection="1">
      <alignment horizontal="center"/>
    </xf>
    <xf numFmtId="166" fontId="5" fillId="0" borderId="0" xfId="1" applyNumberFormat="1" applyFont="1" applyBorder="1" applyProtection="1"/>
    <xf numFmtId="4" fontId="5" fillId="2" borderId="15" xfId="0" applyNumberFormat="1" applyFont="1" applyFill="1" applyBorder="1" applyProtection="1">
      <protection locked="0"/>
    </xf>
    <xf numFmtId="0" fontId="5" fillId="0" borderId="8" xfId="1" applyFont="1" applyBorder="1" applyAlignment="1">
      <alignment horizontal="center"/>
    </xf>
    <xf numFmtId="4" fontId="7" fillId="2" borderId="15" xfId="1" applyNumberFormat="1" applyFont="1" applyFill="1" applyBorder="1" applyProtection="1">
      <protection locked="0"/>
    </xf>
    <xf numFmtId="0" fontId="5" fillId="0" borderId="8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2" fontId="5" fillId="0" borderId="0" xfId="1" applyNumberFormat="1" applyFont="1" applyFill="1" applyBorder="1" applyProtection="1">
      <protection locked="0"/>
    </xf>
    <xf numFmtId="0" fontId="5" fillId="0" borderId="0" xfId="1" applyFont="1" applyBorder="1" applyProtection="1"/>
    <xf numFmtId="0" fontId="5" fillId="0" borderId="0" xfId="1" applyFont="1" applyBorder="1" applyAlignment="1" applyProtection="1">
      <alignment horizontal="right"/>
    </xf>
    <xf numFmtId="4" fontId="5" fillId="0" borderId="0" xfId="1" applyNumberFormat="1" applyFont="1" applyAlignment="1" applyProtection="1">
      <alignment horizontal="center"/>
    </xf>
    <xf numFmtId="0" fontId="5" fillId="0" borderId="0" xfId="1" applyFont="1" applyFill="1" applyBorder="1" applyProtection="1"/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Protection="1"/>
    <xf numFmtId="0" fontId="5" fillId="0" borderId="7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1" fillId="0" borderId="0" xfId="1" applyFill="1" applyBorder="1" applyProtection="1"/>
    <xf numFmtId="0" fontId="1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Protection="1"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left"/>
      <protection locked="0"/>
    </xf>
    <xf numFmtId="0" fontId="3" fillId="2" borderId="9" xfId="1" applyFont="1" applyFill="1" applyBorder="1" applyAlignment="1" applyProtection="1">
      <alignment horizontal="left"/>
      <protection locked="0"/>
    </xf>
    <xf numFmtId="0" fontId="3" fillId="2" borderId="10" xfId="1" applyFont="1" applyFill="1" applyBorder="1" applyAlignment="1" applyProtection="1">
      <alignment horizontal="left"/>
      <protection locked="0"/>
    </xf>
    <xf numFmtId="10" fontId="5" fillId="3" borderId="15" xfId="1" applyNumberFormat="1" applyFont="1" applyFill="1" applyBorder="1" applyAlignment="1" applyProtection="1">
      <alignment horizontal="center"/>
    </xf>
    <xf numFmtId="4" fontId="5" fillId="0" borderId="0" xfId="1" applyNumberFormat="1" applyFont="1" applyAlignment="1" applyProtection="1">
      <alignment horizontal="center"/>
    </xf>
    <xf numFmtId="0" fontId="5" fillId="0" borderId="0" xfId="1" applyFont="1" applyFill="1" applyBorder="1" applyProtection="1"/>
    <xf numFmtId="0" fontId="5" fillId="0" borderId="22" xfId="1" applyFont="1" applyFill="1" applyBorder="1" applyProtection="1"/>
    <xf numFmtId="0" fontId="5" fillId="2" borderId="0" xfId="1" applyFont="1" applyFill="1" applyBorder="1" applyProtection="1">
      <protection locked="0"/>
    </xf>
    <xf numFmtId="0" fontId="5" fillId="2" borderId="22" xfId="1" applyFont="1" applyFill="1" applyBorder="1" applyProtection="1">
      <protection locked="0"/>
    </xf>
    <xf numFmtId="0" fontId="5" fillId="0" borderId="0" xfId="1" applyFont="1" applyBorder="1" applyProtection="1"/>
    <xf numFmtId="0" fontId="5" fillId="0" borderId="22" xfId="1" applyFont="1" applyBorder="1" applyProtection="1"/>
  </cellXfs>
  <cellStyles count="2">
    <cellStyle name="Standard" xfId="0" builtinId="0"/>
    <cellStyle name="Standard 2" xfId="1" xr:uid="{CC029037-53DA-440B-98E1-A2041B973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D7C9-1624-4CE0-B415-157012A80317}">
  <sheetPr>
    <pageSetUpPr fitToPage="1"/>
  </sheetPr>
  <dimension ref="A1:Y96"/>
  <sheetViews>
    <sheetView tabSelected="1"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FB5A-C084-4501-9D7F-5C5C38C9384C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2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E12:G12"/>
    <mergeCell ref="I12:J12"/>
    <mergeCell ref="B49:D49"/>
    <mergeCell ref="B50:D50"/>
    <mergeCell ref="A43:B43"/>
    <mergeCell ref="A44:B44"/>
    <mergeCell ref="E44:K44"/>
    <mergeCell ref="B85:D85"/>
    <mergeCell ref="B86:D86"/>
    <mergeCell ref="B84:D84"/>
    <mergeCell ref="B78:D78"/>
    <mergeCell ref="B79:D79"/>
    <mergeCell ref="B80:D80"/>
    <mergeCell ref="B81:D81"/>
    <mergeCell ref="B82:D82"/>
    <mergeCell ref="B83:D83"/>
    <mergeCell ref="S49:T49"/>
    <mergeCell ref="B51:D51"/>
    <mergeCell ref="B65:D65"/>
    <mergeCell ref="A3:B3"/>
    <mergeCell ref="C3:F3"/>
    <mergeCell ref="H3:M3"/>
    <mergeCell ref="D5:M5"/>
    <mergeCell ref="D7:M7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6340-10A5-41B4-92BB-898B2D6010C9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FEC2-C4BB-4D57-83F4-710960E9A58F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62EF-CF5B-4BAC-AD4F-C6AC8B76F234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247F-0E19-4447-8454-7EBD9CF60865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304D-6AA1-4F2C-81D1-C06C4EED258B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6DB3-B1C6-435D-8E63-66CD3380949A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1233-100E-4B7B-8084-AAEEE0FCF123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FF3B-875B-4DFB-A259-7795C2BA9A21}">
  <sheetPr>
    <pageSetUpPr fitToPage="1"/>
  </sheetPr>
  <dimension ref="A1:Y96"/>
  <sheetViews>
    <sheetView zoomScaleNormal="100" workbookViewId="0">
      <selection activeCell="C3" sqref="C3:F3"/>
    </sheetView>
  </sheetViews>
  <sheetFormatPr baseColWidth="10" defaultRowHeight="15" x14ac:dyDescent="0.25"/>
  <cols>
    <col min="1" max="1" width="2.28515625" style="5" customWidth="1"/>
    <col min="2" max="2" width="3.7109375" style="5" customWidth="1"/>
    <col min="3" max="3" width="9.140625" style="5" customWidth="1"/>
    <col min="4" max="4" width="18.7109375" style="5" customWidth="1"/>
    <col min="5" max="5" width="10.7109375" style="5" customWidth="1"/>
    <col min="6" max="6" width="4.28515625" style="23" customWidth="1"/>
    <col min="7" max="7" width="10.7109375" style="5" customWidth="1"/>
    <col min="8" max="8" width="5.140625" style="5" customWidth="1"/>
    <col min="9" max="9" width="10.140625" style="5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11.42578125" hidden="1" customWidth="1"/>
  </cols>
  <sheetData>
    <row r="1" spans="1:25" s="5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S1" s="6"/>
      <c r="T1" s="6"/>
    </row>
    <row r="2" spans="1:25" s="5" customFormat="1" ht="12.75" x14ac:dyDescent="0.2">
      <c r="A2" s="7"/>
      <c r="B2" s="8" t="s">
        <v>1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S2" s="6"/>
      <c r="T2" s="6"/>
    </row>
    <row r="3" spans="1:25" s="13" customFormat="1" ht="18" customHeight="1" x14ac:dyDescent="0.2">
      <c r="A3" s="159" t="s">
        <v>2</v>
      </c>
      <c r="B3" s="160"/>
      <c r="C3" s="161"/>
      <c r="D3" s="162"/>
      <c r="E3" s="162"/>
      <c r="F3" s="163"/>
      <c r="G3" s="11" t="s">
        <v>3</v>
      </c>
      <c r="H3" s="161"/>
      <c r="I3" s="162"/>
      <c r="J3" s="162"/>
      <c r="K3" s="162"/>
      <c r="L3" s="162"/>
      <c r="M3" s="163"/>
      <c r="N3" s="12"/>
      <c r="P3" s="14" t="s">
        <v>78</v>
      </c>
      <c r="Q3" s="14"/>
      <c r="R3" s="14"/>
      <c r="S3" s="15"/>
      <c r="T3" s="15"/>
      <c r="U3" s="14"/>
      <c r="V3" s="14"/>
      <c r="W3" s="14"/>
      <c r="X3" s="14"/>
      <c r="Y3" s="14"/>
    </row>
    <row r="4" spans="1:25" s="13" customFormat="1" ht="5.25" customHeight="1" x14ac:dyDescent="0.2">
      <c r="A4" s="146"/>
      <c r="B4" s="147"/>
      <c r="C4" s="16"/>
      <c r="D4" s="16"/>
      <c r="E4" s="11"/>
      <c r="F4" s="147"/>
      <c r="G4" s="147"/>
      <c r="H4" s="11"/>
      <c r="I4" s="11"/>
      <c r="J4" s="17"/>
      <c r="K4" s="11"/>
      <c r="L4" s="17"/>
      <c r="M4" s="17"/>
      <c r="N4" s="12"/>
      <c r="S4" s="18"/>
      <c r="T4" s="18"/>
    </row>
    <row r="5" spans="1:25" s="13" customFormat="1" ht="18" customHeight="1" x14ac:dyDescent="0.2">
      <c r="A5" s="146" t="s">
        <v>4</v>
      </c>
      <c r="B5" s="147"/>
      <c r="C5" s="16"/>
      <c r="D5" s="161"/>
      <c r="E5" s="162"/>
      <c r="F5" s="162"/>
      <c r="G5" s="162"/>
      <c r="H5" s="162"/>
      <c r="I5" s="162"/>
      <c r="J5" s="162"/>
      <c r="K5" s="162"/>
      <c r="L5" s="162"/>
      <c r="M5" s="163"/>
      <c r="N5" s="12"/>
      <c r="S5" s="18"/>
      <c r="T5" s="18"/>
    </row>
    <row r="6" spans="1:25" s="13" customFormat="1" ht="5.25" customHeight="1" x14ac:dyDescent="0.2">
      <c r="A6" s="146"/>
      <c r="B6" s="147"/>
      <c r="C6" s="16"/>
      <c r="D6" s="16"/>
      <c r="E6" s="11"/>
      <c r="F6" s="147"/>
      <c r="G6" s="147"/>
      <c r="H6" s="11"/>
      <c r="I6" s="11"/>
      <c r="J6" s="17"/>
      <c r="K6" s="11"/>
      <c r="L6" s="17"/>
      <c r="M6" s="17"/>
      <c r="N6" s="12"/>
      <c r="S6" s="18"/>
      <c r="T6" s="18"/>
    </row>
    <row r="7" spans="1:25" s="13" customFormat="1" ht="18" customHeight="1" x14ac:dyDescent="0.2">
      <c r="A7" s="146" t="s">
        <v>5</v>
      </c>
      <c r="B7" s="147"/>
      <c r="C7" s="16"/>
      <c r="D7" s="161"/>
      <c r="E7" s="162"/>
      <c r="F7" s="162"/>
      <c r="G7" s="162"/>
      <c r="H7" s="162"/>
      <c r="I7" s="162"/>
      <c r="J7" s="162"/>
      <c r="K7" s="162"/>
      <c r="L7" s="162"/>
      <c r="M7" s="163"/>
      <c r="N7" s="12"/>
      <c r="P7" s="19" t="s">
        <v>6</v>
      </c>
      <c r="Q7" s="19"/>
      <c r="R7" s="19"/>
      <c r="S7" s="130"/>
      <c r="T7" s="130"/>
      <c r="U7" s="19"/>
      <c r="V7" s="19"/>
      <c r="W7" s="19"/>
      <c r="X7" s="19"/>
      <c r="Y7" s="19"/>
    </row>
    <row r="8" spans="1:25" s="13" customFormat="1" ht="5.25" customHeight="1" thickBot="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S8" s="18"/>
      <c r="T8" s="18"/>
    </row>
    <row r="9" spans="1:25" s="5" customFormat="1" ht="13.5" thickBot="1" x14ac:dyDescent="0.25">
      <c r="F9" s="23"/>
      <c r="S9" s="6"/>
      <c r="T9" s="6"/>
    </row>
    <row r="10" spans="1:25" s="26" customFormat="1" ht="12.75" x14ac:dyDescent="0.2">
      <c r="A10" s="1"/>
      <c r="B10" s="24" t="s">
        <v>7</v>
      </c>
      <c r="C10" s="2"/>
      <c r="D10" s="3"/>
      <c r="E10" s="3"/>
      <c r="F10" s="25"/>
      <c r="G10" s="3"/>
      <c r="H10" s="3"/>
      <c r="I10" s="3"/>
      <c r="J10" s="3"/>
      <c r="K10" s="3"/>
      <c r="L10" s="3"/>
      <c r="M10" s="3"/>
      <c r="N10" s="4"/>
      <c r="P10" s="27" t="s">
        <v>6</v>
      </c>
      <c r="Q10" s="28"/>
      <c r="R10" s="28"/>
      <c r="S10" s="29"/>
      <c r="T10" s="29"/>
      <c r="U10" s="28"/>
      <c r="V10" s="28"/>
      <c r="W10" s="28"/>
      <c r="X10" s="28"/>
      <c r="Y10" s="28"/>
    </row>
    <row r="11" spans="1:25" s="5" customFormat="1" ht="12.75" x14ac:dyDescent="0.2">
      <c r="A11" s="7"/>
      <c r="B11" s="30" t="s">
        <v>8</v>
      </c>
      <c r="C11" s="8"/>
      <c r="D11" s="9"/>
      <c r="E11" s="9"/>
      <c r="F11" s="31"/>
      <c r="G11" s="9"/>
      <c r="H11" s="9"/>
      <c r="I11" s="32"/>
      <c r="J11" s="33"/>
      <c r="K11" s="32"/>
      <c r="L11" s="33"/>
      <c r="M11" s="33"/>
      <c r="N11" s="10"/>
      <c r="S11" s="6"/>
      <c r="T11" s="6"/>
    </row>
    <row r="12" spans="1:25" s="38" customFormat="1" ht="13.5" customHeight="1" x14ac:dyDescent="0.2">
      <c r="A12" s="34"/>
      <c r="B12" s="142"/>
      <c r="C12" s="142"/>
      <c r="D12" s="142"/>
      <c r="E12" s="151" t="s">
        <v>9</v>
      </c>
      <c r="F12" s="151"/>
      <c r="G12" s="151"/>
      <c r="H12" s="142"/>
      <c r="I12" s="152"/>
      <c r="J12" s="152"/>
      <c r="K12" s="35"/>
      <c r="L12" s="36"/>
      <c r="M12" s="36"/>
      <c r="N12" s="37"/>
      <c r="S12" s="39"/>
      <c r="T12" s="39"/>
    </row>
    <row r="13" spans="1:25" s="5" customFormat="1" ht="3.75" customHeight="1" x14ac:dyDescent="0.2">
      <c r="A13" s="40"/>
      <c r="B13" s="41"/>
      <c r="C13" s="41"/>
      <c r="D13" s="41"/>
      <c r="E13" s="41"/>
      <c r="F13" s="42"/>
      <c r="G13" s="41"/>
      <c r="H13" s="41"/>
      <c r="I13" s="41"/>
      <c r="J13" s="41"/>
      <c r="K13" s="41"/>
      <c r="L13" s="41"/>
      <c r="M13" s="41"/>
      <c r="N13" s="43"/>
      <c r="S13" s="6"/>
      <c r="T13" s="6"/>
    </row>
    <row r="14" spans="1:25" s="5" customFormat="1" ht="3.75" customHeight="1" x14ac:dyDescent="0.2">
      <c r="A14" s="44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  <c r="N14" s="46"/>
      <c r="S14" s="6"/>
      <c r="T14" s="6"/>
    </row>
    <row r="15" spans="1:25" s="5" customFormat="1" ht="12.75" x14ac:dyDescent="0.2">
      <c r="A15" s="44"/>
      <c r="B15" s="47" t="s">
        <v>10</v>
      </c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  <c r="N15" s="46"/>
      <c r="S15" s="6"/>
      <c r="T15" s="6"/>
    </row>
    <row r="16" spans="1:25" s="5" customFormat="1" ht="15" customHeight="1" x14ac:dyDescent="0.2">
      <c r="A16" s="44"/>
      <c r="B16" s="142" t="s">
        <v>11</v>
      </c>
      <c r="C16" s="26"/>
      <c r="D16" s="26"/>
      <c r="E16" s="26"/>
      <c r="F16" s="45"/>
      <c r="G16" s="26"/>
      <c r="H16" s="142"/>
      <c r="I16" s="152"/>
      <c r="J16" s="152"/>
      <c r="K16" s="35"/>
      <c r="L16" s="36"/>
      <c r="M16" s="36"/>
      <c r="N16" s="46"/>
      <c r="S16" s="6"/>
      <c r="T16" s="6"/>
    </row>
    <row r="17" spans="1:20" s="38" customFormat="1" ht="6" customHeight="1" x14ac:dyDescent="0.2">
      <c r="A17" s="34"/>
      <c r="B17" s="142"/>
      <c r="C17" s="142"/>
      <c r="D17" s="142"/>
      <c r="E17" s="142"/>
      <c r="F17" s="48"/>
      <c r="G17" s="142"/>
      <c r="H17" s="142"/>
      <c r="I17" s="142"/>
      <c r="J17" s="142"/>
      <c r="K17" s="142"/>
      <c r="L17" s="142"/>
      <c r="M17" s="142"/>
      <c r="N17" s="37"/>
      <c r="S17" s="39"/>
      <c r="T17" s="39"/>
    </row>
    <row r="18" spans="1:20" s="5" customFormat="1" ht="15" customHeight="1" x14ac:dyDescent="0.2">
      <c r="A18" s="44"/>
      <c r="B18" s="142" t="s">
        <v>12</v>
      </c>
      <c r="C18" s="26"/>
      <c r="D18" s="26"/>
      <c r="E18" s="153"/>
      <c r="F18" s="153"/>
      <c r="G18" s="153"/>
      <c r="H18" s="153"/>
      <c r="I18" s="153"/>
      <c r="J18" s="153"/>
      <c r="K18" s="153"/>
      <c r="L18" s="153"/>
      <c r="M18" s="153"/>
      <c r="N18" s="46"/>
      <c r="S18" s="6"/>
      <c r="T18" s="6"/>
    </row>
    <row r="19" spans="1:20" s="5" customFormat="1" ht="3.75" customHeight="1" x14ac:dyDescent="0.2">
      <c r="A19" s="40"/>
      <c r="B19" s="41"/>
      <c r="C19" s="41"/>
      <c r="D19" s="41"/>
      <c r="E19" s="41"/>
      <c r="F19" s="42"/>
      <c r="G19" s="41"/>
      <c r="H19" s="41"/>
      <c r="I19" s="41"/>
      <c r="J19" s="41"/>
      <c r="K19" s="41"/>
      <c r="L19" s="41"/>
      <c r="M19" s="41"/>
      <c r="N19" s="43"/>
      <c r="S19" s="6"/>
      <c r="T19" s="6"/>
    </row>
    <row r="20" spans="1:20" s="5" customFormat="1" ht="12.75" x14ac:dyDescent="0.2">
      <c r="A20" s="44"/>
      <c r="B20" s="47" t="s">
        <v>13</v>
      </c>
      <c r="C20" s="26"/>
      <c r="D20" s="26"/>
      <c r="E20" s="26"/>
      <c r="F20" s="45"/>
      <c r="G20" s="26"/>
      <c r="H20" s="26"/>
      <c r="I20" s="26"/>
      <c r="J20" s="26"/>
      <c r="K20" s="26"/>
      <c r="L20" s="26"/>
      <c r="M20" s="26"/>
      <c r="N20" s="46"/>
      <c r="S20" s="6"/>
      <c r="T20" s="6"/>
    </row>
    <row r="21" spans="1:20" s="13" customFormat="1" ht="15" customHeight="1" x14ac:dyDescent="0.2">
      <c r="A21" s="49"/>
      <c r="B21" s="30" t="s">
        <v>14</v>
      </c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0"/>
      <c r="N21" s="52"/>
      <c r="S21" s="18"/>
      <c r="T21" s="18"/>
    </row>
    <row r="22" spans="1:20" s="13" customFormat="1" ht="4.5" customHeight="1" x14ac:dyDescent="0.2">
      <c r="A22" s="53"/>
      <c r="B22" s="54"/>
      <c r="C22" s="16"/>
      <c r="D22" s="16"/>
      <c r="E22" s="16"/>
      <c r="F22" s="55"/>
      <c r="G22" s="16"/>
      <c r="H22" s="16"/>
      <c r="I22" s="16"/>
      <c r="J22" s="16"/>
      <c r="K22" s="16"/>
      <c r="L22" s="16"/>
      <c r="M22" s="16"/>
      <c r="N22" s="12"/>
      <c r="S22" s="18"/>
      <c r="T22" s="18"/>
    </row>
    <row r="23" spans="1:20" s="38" customFormat="1" ht="15" customHeight="1" x14ac:dyDescent="0.2">
      <c r="A23" s="34"/>
      <c r="B23" s="56"/>
      <c r="C23" s="142" t="s">
        <v>15</v>
      </c>
      <c r="D23" s="142"/>
      <c r="E23" s="57"/>
      <c r="F23" s="48"/>
      <c r="G23" s="142" t="s">
        <v>16</v>
      </c>
      <c r="H23" s="142"/>
      <c r="I23" s="142"/>
      <c r="J23" s="142"/>
      <c r="K23" s="58" t="s">
        <v>17</v>
      </c>
      <c r="L23" s="154"/>
      <c r="M23" s="155"/>
      <c r="N23" s="37"/>
      <c r="S23" s="39"/>
      <c r="T23" s="39"/>
    </row>
    <row r="24" spans="1:20" s="5" customFormat="1" ht="4.5" customHeight="1" x14ac:dyDescent="0.2">
      <c r="A24" s="44"/>
      <c r="B24" s="26"/>
      <c r="C24" s="26"/>
      <c r="D24" s="26"/>
      <c r="E24" s="26"/>
      <c r="F24" s="45"/>
      <c r="G24" s="26"/>
      <c r="H24" s="26"/>
      <c r="I24" s="26"/>
      <c r="J24" s="26"/>
      <c r="K24" s="26"/>
      <c r="L24" s="26"/>
      <c r="M24" s="26"/>
      <c r="N24" s="46"/>
      <c r="S24" s="6"/>
      <c r="T24" s="6"/>
    </row>
    <row r="25" spans="1:20" s="38" customFormat="1" ht="15" customHeight="1" x14ac:dyDescent="0.2">
      <c r="A25" s="34"/>
      <c r="B25" s="56"/>
      <c r="C25" s="142" t="s">
        <v>18</v>
      </c>
      <c r="D25" s="142"/>
      <c r="E25" s="57"/>
      <c r="F25" s="48"/>
      <c r="G25" s="142" t="s">
        <v>19</v>
      </c>
      <c r="H25" s="142"/>
      <c r="I25" s="142"/>
      <c r="J25" s="142"/>
      <c r="K25" s="142"/>
      <c r="L25" s="142"/>
      <c r="M25" s="142"/>
      <c r="N25" s="37"/>
      <c r="S25" s="39"/>
      <c r="T25" s="39"/>
    </row>
    <row r="26" spans="1:20" s="5" customFormat="1" ht="4.5" customHeight="1" x14ac:dyDescent="0.2">
      <c r="A26" s="44"/>
      <c r="B26" s="41"/>
      <c r="C26" s="41"/>
      <c r="D26" s="41"/>
      <c r="E26" s="41"/>
      <c r="F26" s="42"/>
      <c r="G26" s="41"/>
      <c r="H26" s="41"/>
      <c r="I26" s="41"/>
      <c r="J26" s="41"/>
      <c r="K26" s="41"/>
      <c r="L26" s="41"/>
      <c r="M26" s="41"/>
      <c r="N26" s="43"/>
      <c r="S26" s="6"/>
      <c r="T26" s="6"/>
    </row>
    <row r="27" spans="1:20" s="5" customFormat="1" ht="3.75" customHeight="1" x14ac:dyDescent="0.2">
      <c r="A27" s="44"/>
      <c r="B27" s="26"/>
      <c r="C27" s="26"/>
      <c r="D27" s="26"/>
      <c r="E27" s="26"/>
      <c r="F27" s="45"/>
      <c r="G27" s="26"/>
      <c r="H27" s="26"/>
      <c r="I27" s="26"/>
      <c r="J27" s="26"/>
      <c r="K27" s="26"/>
      <c r="L27" s="26"/>
      <c r="M27" s="26"/>
      <c r="N27" s="46"/>
      <c r="S27" s="6"/>
      <c r="T27" s="6"/>
    </row>
    <row r="28" spans="1:20" s="5" customFormat="1" ht="12.75" x14ac:dyDescent="0.2">
      <c r="A28" s="44"/>
      <c r="B28" s="54" t="s">
        <v>72</v>
      </c>
      <c r="C28" s="26"/>
      <c r="D28" s="26"/>
      <c r="E28" s="26"/>
      <c r="F28" s="45"/>
      <c r="G28" s="26"/>
      <c r="H28" s="26"/>
      <c r="I28" s="26"/>
      <c r="J28" s="26"/>
      <c r="K28" s="26"/>
      <c r="L28" s="26"/>
      <c r="M28" s="26"/>
      <c r="N28" s="46"/>
      <c r="S28" s="6"/>
      <c r="T28" s="6"/>
    </row>
    <row r="29" spans="1:20" s="38" customFormat="1" ht="15" customHeight="1" x14ac:dyDescent="0.2">
      <c r="A29" s="34"/>
      <c r="B29" s="26"/>
      <c r="E29" s="129">
        <v>38</v>
      </c>
      <c r="F29" s="142" t="s">
        <v>75</v>
      </c>
      <c r="G29" s="101"/>
      <c r="H29" s="101"/>
      <c r="I29" s="75"/>
      <c r="J29" s="132"/>
      <c r="L29" s="142"/>
      <c r="M29" s="142"/>
      <c r="N29" s="37"/>
      <c r="S29" s="39"/>
      <c r="T29" s="39"/>
    </row>
    <row r="30" spans="1:20" s="5" customFormat="1" ht="4.5" customHeight="1" x14ac:dyDescent="0.2">
      <c r="A30" s="40"/>
      <c r="B30" s="41"/>
      <c r="C30" s="41"/>
      <c r="D30" s="41"/>
      <c r="E30" s="41"/>
      <c r="F30" s="42"/>
      <c r="G30" s="41"/>
      <c r="H30" s="41"/>
      <c r="I30" s="41"/>
      <c r="J30" s="41"/>
      <c r="K30" s="41"/>
      <c r="L30" s="41"/>
      <c r="M30" s="41"/>
      <c r="N30" s="43"/>
      <c r="S30" s="6"/>
      <c r="T30" s="6"/>
    </row>
    <row r="31" spans="1:20" s="26" customFormat="1" ht="12.75" x14ac:dyDescent="0.2">
      <c r="A31" s="44"/>
      <c r="B31" s="47" t="s">
        <v>20</v>
      </c>
      <c r="F31" s="45"/>
      <c r="N31" s="46"/>
      <c r="S31" s="60"/>
      <c r="T31" s="60"/>
    </row>
    <row r="32" spans="1:20" s="13" customFormat="1" ht="15" customHeight="1" x14ac:dyDescent="0.2">
      <c r="A32" s="49"/>
      <c r="B32" s="30" t="s">
        <v>21</v>
      </c>
      <c r="C32" s="50"/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S32" s="18"/>
      <c r="T32" s="18"/>
    </row>
    <row r="33" spans="1:21" s="13" customFormat="1" ht="3.75" customHeight="1" x14ac:dyDescent="0.2">
      <c r="A33" s="53"/>
      <c r="B33" s="16"/>
      <c r="C33" s="16"/>
      <c r="D33" s="16"/>
      <c r="E33" s="16"/>
      <c r="F33" s="55"/>
      <c r="G33" s="16"/>
      <c r="H33" s="16"/>
      <c r="I33" s="16"/>
      <c r="J33" s="16"/>
      <c r="K33" s="16"/>
      <c r="L33" s="16"/>
      <c r="M33" s="16"/>
      <c r="N33" s="12"/>
      <c r="S33" s="18"/>
      <c r="T33" s="18"/>
    </row>
    <row r="34" spans="1:21" s="5" customFormat="1" ht="12.75" x14ac:dyDescent="0.2">
      <c r="A34" s="44"/>
      <c r="B34" s="26"/>
      <c r="C34" s="26"/>
      <c r="D34" s="143" t="s">
        <v>22</v>
      </c>
      <c r="E34" s="61"/>
      <c r="F34" s="62"/>
      <c r="G34" s="61"/>
      <c r="H34" s="26"/>
      <c r="I34" s="61"/>
      <c r="J34" s="26"/>
      <c r="K34" s="61"/>
      <c r="L34" s="26"/>
      <c r="M34" s="156" t="s">
        <v>23</v>
      </c>
      <c r="N34" s="46"/>
      <c r="S34" s="6"/>
      <c r="T34" s="6"/>
    </row>
    <row r="35" spans="1:21" s="38" customFormat="1" ht="11.25" x14ac:dyDescent="0.2">
      <c r="A35" s="34"/>
      <c r="B35" s="142" t="s">
        <v>9</v>
      </c>
      <c r="C35" s="142"/>
      <c r="D35" s="142"/>
      <c r="E35" s="59"/>
      <c r="F35" s="48"/>
      <c r="G35" s="63"/>
      <c r="H35" s="142"/>
      <c r="I35" s="63"/>
      <c r="J35" s="142"/>
      <c r="K35" s="63"/>
      <c r="L35" s="142"/>
      <c r="M35" s="157"/>
      <c r="N35" s="37"/>
      <c r="S35" s="39"/>
      <c r="T35" s="39"/>
    </row>
    <row r="36" spans="1:21" s="38" customFormat="1" ht="11.25" x14ac:dyDescent="0.2">
      <c r="A36" s="34"/>
      <c r="B36" s="142" t="s">
        <v>24</v>
      </c>
      <c r="C36" s="142"/>
      <c r="D36" s="142"/>
      <c r="E36" s="59"/>
      <c r="F36" s="48"/>
      <c r="G36" s="63"/>
      <c r="H36" s="142"/>
      <c r="I36" s="63"/>
      <c r="J36" s="142"/>
      <c r="K36" s="63"/>
      <c r="L36" s="142"/>
      <c r="M36" s="158"/>
      <c r="N36" s="37"/>
      <c r="S36" s="39"/>
      <c r="T36" s="39"/>
    </row>
    <row r="37" spans="1:21" ht="3.75" customHeight="1" x14ac:dyDescent="0.25">
      <c r="A37" s="64"/>
      <c r="B37" s="65"/>
      <c r="C37" s="65"/>
      <c r="D37" s="65"/>
      <c r="E37" s="66"/>
      <c r="F37" s="67"/>
      <c r="G37" s="65"/>
      <c r="H37" s="65"/>
      <c r="I37" s="65"/>
      <c r="J37" s="68"/>
      <c r="K37" s="68"/>
      <c r="L37" s="68"/>
      <c r="M37" s="68"/>
      <c r="N37" s="69"/>
    </row>
    <row r="38" spans="1:21" ht="3.75" customHeight="1" x14ac:dyDescent="0.25">
      <c r="A38" s="34"/>
      <c r="B38" s="142"/>
      <c r="C38" s="142"/>
      <c r="D38" s="142"/>
      <c r="E38" s="142"/>
      <c r="F38" s="48"/>
      <c r="G38" s="142"/>
      <c r="H38" s="142"/>
      <c r="I38" s="142"/>
      <c r="J38" s="68"/>
      <c r="K38" s="68"/>
      <c r="L38" s="68"/>
      <c r="M38" s="68"/>
      <c r="N38" s="69"/>
    </row>
    <row r="39" spans="1:21" x14ac:dyDescent="0.25">
      <c r="A39" s="53"/>
      <c r="B39" s="54" t="s">
        <v>74</v>
      </c>
      <c r="C39" s="16"/>
      <c r="D39" s="16"/>
      <c r="E39" s="70"/>
      <c r="F39" s="55"/>
      <c r="G39" s="16"/>
      <c r="H39" s="16"/>
      <c r="I39" s="16"/>
      <c r="J39" s="68"/>
      <c r="K39" s="68"/>
      <c r="L39" s="68"/>
      <c r="M39" s="68"/>
      <c r="N39" s="69"/>
      <c r="R39" s="13"/>
      <c r="S39" s="126">
        <f>E44</f>
        <v>1</v>
      </c>
      <c r="T39" s="126">
        <f>(E41*E74+G41*G74+I41*I74+K41*K74)/12/E29</f>
        <v>1</v>
      </c>
      <c r="U39" s="13"/>
    </row>
    <row r="40" spans="1:21" ht="3.75" customHeight="1" x14ac:dyDescent="0.25">
      <c r="A40" s="34"/>
      <c r="B40" s="142"/>
      <c r="C40" s="142"/>
      <c r="D40" s="142"/>
      <c r="E40" s="142"/>
      <c r="F40" s="48"/>
      <c r="G40" s="142"/>
      <c r="H40" s="142"/>
      <c r="I40" s="142"/>
      <c r="J40" s="68"/>
      <c r="K40" s="68"/>
      <c r="L40" s="68"/>
      <c r="M40" s="68"/>
      <c r="N40" s="69"/>
      <c r="R40" s="38"/>
      <c r="S40" s="126"/>
      <c r="T40" s="126"/>
      <c r="U40" s="38"/>
    </row>
    <row r="41" spans="1:21" ht="15" customHeight="1" x14ac:dyDescent="0.25">
      <c r="A41" s="34"/>
      <c r="B41" s="142" t="s">
        <v>79</v>
      </c>
      <c r="C41" s="142"/>
      <c r="D41" s="142"/>
      <c r="E41" s="131">
        <v>38</v>
      </c>
      <c r="F41" s="133"/>
      <c r="G41" s="131"/>
      <c r="H41" s="134"/>
      <c r="I41" s="131"/>
      <c r="J41" s="134"/>
      <c r="K41" s="131"/>
      <c r="L41" s="148" t="s">
        <v>75</v>
      </c>
      <c r="M41" s="68"/>
      <c r="N41" s="69"/>
      <c r="R41" s="38"/>
      <c r="S41" s="126"/>
      <c r="T41" s="126"/>
      <c r="U41" s="38"/>
    </row>
    <row r="42" spans="1:21" ht="15" customHeight="1" x14ac:dyDescent="0.25">
      <c r="A42" s="34"/>
      <c r="B42" s="142" t="s">
        <v>80</v>
      </c>
      <c r="C42" s="142"/>
      <c r="D42" s="142"/>
      <c r="E42" s="131">
        <v>38</v>
      </c>
      <c r="F42" s="133"/>
      <c r="G42" s="131"/>
      <c r="H42" s="134"/>
      <c r="I42" s="131"/>
      <c r="J42" s="134"/>
      <c r="K42" s="131"/>
      <c r="L42" s="148" t="s">
        <v>73</v>
      </c>
      <c r="M42" s="68"/>
      <c r="N42" s="69"/>
      <c r="R42" s="38"/>
      <c r="S42" s="126"/>
      <c r="T42" s="126"/>
      <c r="U42" s="38"/>
    </row>
    <row r="43" spans="1:21" ht="15" customHeight="1" x14ac:dyDescent="0.25">
      <c r="A43" s="149" t="s">
        <v>77</v>
      </c>
      <c r="B43" s="150"/>
      <c r="C43" s="142" t="s">
        <v>74</v>
      </c>
      <c r="D43" s="142"/>
      <c r="E43" s="128">
        <f>E42/E29</f>
        <v>1</v>
      </c>
      <c r="F43" s="48"/>
      <c r="G43" s="128">
        <f>G42/E29</f>
        <v>0</v>
      </c>
      <c r="H43" s="142"/>
      <c r="I43" s="128">
        <f>I42/E29</f>
        <v>0</v>
      </c>
      <c r="J43" s="68"/>
      <c r="K43" s="128">
        <f>K42/E29</f>
        <v>0</v>
      </c>
      <c r="L43" s="127"/>
      <c r="M43" s="68"/>
      <c r="N43" s="69"/>
      <c r="R43" s="38"/>
      <c r="S43" s="126"/>
      <c r="T43" s="126"/>
      <c r="U43" s="38"/>
    </row>
    <row r="44" spans="1:21" ht="15" customHeight="1" x14ac:dyDescent="0.25">
      <c r="A44" s="149" t="s">
        <v>77</v>
      </c>
      <c r="B44" s="150"/>
      <c r="C44" s="142" t="s">
        <v>74</v>
      </c>
      <c r="D44" s="142"/>
      <c r="E44" s="164">
        <f>(E42*E74+G42*G74+I42*I74+K42*K74)/12/E29</f>
        <v>1</v>
      </c>
      <c r="F44" s="164"/>
      <c r="G44" s="164"/>
      <c r="H44" s="164"/>
      <c r="I44" s="164"/>
      <c r="J44" s="164"/>
      <c r="K44" s="164"/>
      <c r="L44" s="127" t="s">
        <v>76</v>
      </c>
      <c r="M44" s="68"/>
      <c r="N44" s="69"/>
      <c r="R44" s="38"/>
      <c r="S44" s="126"/>
      <c r="T44" s="126"/>
      <c r="U44" s="38"/>
    </row>
    <row r="45" spans="1:21" ht="3.75" customHeight="1" x14ac:dyDescent="0.25">
      <c r="A45" s="34"/>
      <c r="B45" s="142"/>
      <c r="C45" s="142"/>
      <c r="D45" s="142"/>
      <c r="E45" s="142"/>
      <c r="F45" s="48"/>
      <c r="G45" s="142"/>
      <c r="H45" s="142"/>
      <c r="I45" s="142"/>
      <c r="J45" s="68"/>
      <c r="K45" s="68"/>
      <c r="L45" s="68"/>
      <c r="M45" s="68"/>
      <c r="N45" s="69"/>
      <c r="R45" s="38"/>
      <c r="S45" s="126"/>
      <c r="T45" s="126"/>
      <c r="U45" s="38"/>
    </row>
    <row r="46" spans="1:21" ht="15" customHeight="1" x14ac:dyDescent="0.25">
      <c r="A46" s="53"/>
      <c r="B46" s="54" t="s">
        <v>81</v>
      </c>
      <c r="C46" s="16"/>
      <c r="D46" s="16"/>
      <c r="E46" s="142"/>
      <c r="F46" s="48"/>
      <c r="G46" s="142"/>
      <c r="H46" s="142"/>
      <c r="I46" s="142"/>
      <c r="J46" s="68"/>
      <c r="K46" s="68"/>
      <c r="L46" s="68"/>
      <c r="M46" s="68"/>
      <c r="N46" s="69"/>
      <c r="R46" s="38"/>
      <c r="S46" s="126"/>
      <c r="T46" s="126"/>
      <c r="U46" s="38"/>
    </row>
    <row r="47" spans="1:21" ht="3.75" customHeight="1" x14ac:dyDescent="0.25">
      <c r="A47" s="34"/>
      <c r="B47" s="142"/>
      <c r="C47" s="142"/>
      <c r="D47" s="142"/>
      <c r="E47" s="142"/>
      <c r="F47" s="48"/>
      <c r="G47" s="142"/>
      <c r="H47" s="142"/>
      <c r="I47" s="142"/>
      <c r="J47" s="68"/>
      <c r="K47" s="68"/>
      <c r="L47" s="68"/>
      <c r="M47" s="68"/>
      <c r="N47" s="69"/>
      <c r="R47" s="38"/>
      <c r="S47" s="126"/>
      <c r="T47" s="126"/>
      <c r="U47" s="38"/>
    </row>
    <row r="48" spans="1:21" x14ac:dyDescent="0.25">
      <c r="A48" s="34"/>
      <c r="B48" s="142" t="s">
        <v>25</v>
      </c>
      <c r="C48" s="142"/>
      <c r="D48" s="142"/>
      <c r="E48" s="71"/>
      <c r="F48" s="72" t="s">
        <v>26</v>
      </c>
      <c r="G48" s="71"/>
      <c r="H48" s="73" t="s">
        <v>26</v>
      </c>
      <c r="I48" s="71"/>
      <c r="J48" s="72" t="s">
        <v>26</v>
      </c>
      <c r="K48" s="71"/>
      <c r="L48" s="90" t="s">
        <v>26</v>
      </c>
      <c r="M48" s="68"/>
      <c r="N48" s="69"/>
      <c r="R48" s="38"/>
      <c r="S48" s="126"/>
      <c r="T48" s="126"/>
      <c r="U48" s="38"/>
    </row>
    <row r="49" spans="1:21" x14ac:dyDescent="0.25">
      <c r="A49" s="34"/>
      <c r="B49" s="168" t="s">
        <v>27</v>
      </c>
      <c r="C49" s="168"/>
      <c r="D49" s="169"/>
      <c r="E49" s="71"/>
      <c r="F49" s="136" t="s">
        <v>26</v>
      </c>
      <c r="G49" s="71"/>
      <c r="H49" s="72" t="s">
        <v>26</v>
      </c>
      <c r="I49" s="71"/>
      <c r="J49" s="72" t="s">
        <v>26</v>
      </c>
      <c r="K49" s="71"/>
      <c r="L49" s="90" t="s">
        <v>26</v>
      </c>
      <c r="M49" s="91"/>
      <c r="N49" s="69"/>
      <c r="R49" s="38"/>
      <c r="S49" s="165" t="s">
        <v>28</v>
      </c>
      <c r="T49" s="165"/>
      <c r="U49" s="38" t="s">
        <v>29</v>
      </c>
    </row>
    <row r="50" spans="1:21" x14ac:dyDescent="0.25">
      <c r="A50" s="34"/>
      <c r="B50" s="168" t="s">
        <v>30</v>
      </c>
      <c r="C50" s="168"/>
      <c r="D50" s="169"/>
      <c r="E50" s="71"/>
      <c r="F50" s="136" t="s">
        <v>26</v>
      </c>
      <c r="G50" s="71"/>
      <c r="H50" s="72" t="s">
        <v>26</v>
      </c>
      <c r="I50" s="71"/>
      <c r="J50" s="72" t="s">
        <v>26</v>
      </c>
      <c r="K50" s="71"/>
      <c r="L50" s="90" t="s">
        <v>26</v>
      </c>
      <c r="M50" s="91"/>
      <c r="N50" s="69"/>
      <c r="R50" s="38"/>
      <c r="S50" s="144"/>
      <c r="T50" s="144"/>
      <c r="U50" s="38"/>
    </row>
    <row r="51" spans="1:21" x14ac:dyDescent="0.25">
      <c r="A51" s="34"/>
      <c r="B51" s="168" t="s">
        <v>30</v>
      </c>
      <c r="C51" s="168"/>
      <c r="D51" s="169"/>
      <c r="E51" s="137"/>
      <c r="F51" s="72" t="s">
        <v>26</v>
      </c>
      <c r="G51" s="137"/>
      <c r="H51" s="72" t="s">
        <v>26</v>
      </c>
      <c r="I51" s="71"/>
      <c r="J51" s="72" t="s">
        <v>26</v>
      </c>
      <c r="K51" s="71"/>
      <c r="L51" s="90" t="s">
        <v>26</v>
      </c>
      <c r="M51" s="91"/>
      <c r="N51" s="69"/>
      <c r="R51" s="38" t="s">
        <v>31</v>
      </c>
      <c r="S51" s="39">
        <f>(E48*E74+G48*G74+I48*I74+K48*K74)</f>
        <v>0</v>
      </c>
      <c r="T51" s="39">
        <f>S51/S39*T39</f>
        <v>0</v>
      </c>
      <c r="U51" s="38"/>
    </row>
    <row r="52" spans="1:21" x14ac:dyDescent="0.25">
      <c r="A52" s="74"/>
      <c r="B52" s="58"/>
      <c r="C52" s="75"/>
      <c r="D52" s="58" t="s">
        <v>32</v>
      </c>
      <c r="E52" s="76">
        <f>SUM(E48:E51)</f>
        <v>0</v>
      </c>
      <c r="F52" s="77" t="s">
        <v>26</v>
      </c>
      <c r="G52" s="76">
        <f>SUM(G48:G51)</f>
        <v>0</v>
      </c>
      <c r="H52" s="78" t="s">
        <v>26</v>
      </c>
      <c r="I52" s="76">
        <f>SUM(I48:I51)</f>
        <v>0</v>
      </c>
      <c r="J52" s="77" t="s">
        <v>26</v>
      </c>
      <c r="K52" s="76">
        <f>SUM(K48:K51)</f>
        <v>0</v>
      </c>
      <c r="L52" s="79" t="s">
        <v>26</v>
      </c>
      <c r="M52" s="68"/>
      <c r="N52" s="69"/>
      <c r="R52" s="38" t="s">
        <v>33</v>
      </c>
      <c r="S52" s="39">
        <f>E78</f>
        <v>0</v>
      </c>
      <c r="T52" s="39">
        <f>S52/S39*T39</f>
        <v>0</v>
      </c>
      <c r="U52" s="38"/>
    </row>
    <row r="53" spans="1:21" x14ac:dyDescent="0.25">
      <c r="A53" s="74"/>
      <c r="B53" s="58"/>
      <c r="C53" s="75"/>
      <c r="D53" s="58" t="s">
        <v>34</v>
      </c>
      <c r="E53" s="80"/>
      <c r="F53" s="77" t="s">
        <v>26</v>
      </c>
      <c r="G53" s="81"/>
      <c r="H53" s="77" t="s">
        <v>26</v>
      </c>
      <c r="I53" s="81"/>
      <c r="J53" s="77" t="s">
        <v>26</v>
      </c>
      <c r="K53" s="81"/>
      <c r="L53" s="79" t="s">
        <v>26</v>
      </c>
      <c r="M53" s="68"/>
      <c r="N53" s="69"/>
      <c r="R53" s="38"/>
      <c r="S53" s="39"/>
      <c r="T53" s="39"/>
      <c r="U53" s="38"/>
    </row>
    <row r="54" spans="1:21" ht="11.25" customHeight="1" x14ac:dyDescent="0.25">
      <c r="A54" s="34"/>
      <c r="B54" s="142"/>
      <c r="C54" s="142"/>
      <c r="D54" s="142"/>
      <c r="E54" s="82"/>
      <c r="F54" s="83"/>
      <c r="G54" s="84"/>
      <c r="H54" s="85"/>
      <c r="I54" s="84"/>
      <c r="J54" s="83"/>
      <c r="K54" s="84"/>
      <c r="L54" s="85"/>
      <c r="M54" s="68"/>
      <c r="N54" s="69"/>
      <c r="R54" s="38" t="s">
        <v>35</v>
      </c>
      <c r="S54" s="39">
        <f>S51+S52</f>
        <v>0</v>
      </c>
      <c r="T54" s="39">
        <f>T51+T52</f>
        <v>0</v>
      </c>
      <c r="U54" s="38"/>
    </row>
    <row r="55" spans="1:21" x14ac:dyDescent="0.25">
      <c r="A55" s="53"/>
      <c r="B55" s="54" t="s">
        <v>36</v>
      </c>
      <c r="C55" s="16"/>
      <c r="D55" s="16"/>
      <c r="E55" s="86"/>
      <c r="F55" s="87"/>
      <c r="G55" s="86"/>
      <c r="H55" s="88"/>
      <c r="I55" s="86"/>
      <c r="J55" s="87"/>
      <c r="K55" s="86"/>
      <c r="L55" s="88"/>
      <c r="M55" s="68"/>
      <c r="N55" s="69"/>
      <c r="R55" s="13" t="s">
        <v>37</v>
      </c>
      <c r="S55" s="18">
        <v>66150</v>
      </c>
      <c r="T55" s="18">
        <v>66150</v>
      </c>
      <c r="U55" s="39">
        <v>96600</v>
      </c>
    </row>
    <row r="56" spans="1:21" ht="3.75" customHeight="1" x14ac:dyDescent="0.25">
      <c r="A56" s="34"/>
      <c r="B56" s="142"/>
      <c r="C56" s="142"/>
      <c r="D56" s="142"/>
      <c r="E56" s="84"/>
      <c r="F56" s="83"/>
      <c r="G56" s="84"/>
      <c r="H56" s="85"/>
      <c r="I56" s="84"/>
      <c r="J56" s="83"/>
      <c r="K56" s="84"/>
      <c r="L56" s="85"/>
      <c r="M56" s="68"/>
      <c r="N56" s="69"/>
      <c r="R56" s="38"/>
      <c r="S56" s="39"/>
      <c r="T56" s="39"/>
      <c r="U56" s="38"/>
    </row>
    <row r="57" spans="1:21" s="38" customFormat="1" ht="15" customHeight="1" x14ac:dyDescent="0.2">
      <c r="A57" s="34"/>
      <c r="B57" s="142" t="s">
        <v>38</v>
      </c>
      <c r="C57" s="142"/>
      <c r="D57" s="142"/>
      <c r="E57" s="89">
        <f>IF(E42=0,0,IF(E48/E42*E41&gt;S60,(S60/E41*E42+E49+E51)*M57,E53*M57))</f>
        <v>0</v>
      </c>
      <c r="F57" s="138" t="s">
        <v>26</v>
      </c>
      <c r="G57" s="89">
        <f>IF(G42=0,0,IF(G48/G42*G41&gt;S60,(S60/G41*G42+G49+G51)*M57,G53*M57))</f>
        <v>0</v>
      </c>
      <c r="H57" s="139" t="s">
        <v>26</v>
      </c>
      <c r="I57" s="89">
        <f>IF(I42=0,0,IF(I48/I42*I41&gt;S60,(S60/I41*I42+I49+I51)*M57,I53*M57))</f>
        <v>0</v>
      </c>
      <c r="J57" s="140" t="s">
        <v>26</v>
      </c>
      <c r="K57" s="89">
        <f>IF(K42=0,0,IF(K48/K42*K41&gt;S60,(S60/K41*K42+K49+K51)*M57,K53*M57))</f>
        <v>0</v>
      </c>
      <c r="L57" s="90" t="s">
        <v>26</v>
      </c>
      <c r="M57" s="91">
        <v>1.2999999999999999E-2</v>
      </c>
      <c r="N57" s="37"/>
      <c r="R57" s="38" t="s">
        <v>39</v>
      </c>
      <c r="S57" s="39">
        <f>S54-S55</f>
        <v>-66150</v>
      </c>
      <c r="T57" s="39">
        <f>T54-T55</f>
        <v>-66150</v>
      </c>
    </row>
    <row r="58" spans="1:21" s="38" customFormat="1" ht="15" customHeight="1" x14ac:dyDescent="0.2">
      <c r="A58" s="34"/>
      <c r="B58" s="142" t="s">
        <v>40</v>
      </c>
      <c r="C58" s="142"/>
      <c r="D58" s="142"/>
      <c r="E58" s="89">
        <f>IF(E42=0,0,IF(E48/E42*E41&gt;U60,(U60/E41*E42+E49+E51)*M58,E53*M58))</f>
        <v>0</v>
      </c>
      <c r="F58" s="138" t="s">
        <v>26</v>
      </c>
      <c r="G58" s="89">
        <f>IF(G42=0,0,IF(G48/G42*G41&gt;U60,(U60/G41*G42+G49+G51)*M58,G53*M58))</f>
        <v>0</v>
      </c>
      <c r="H58" s="139" t="s">
        <v>26</v>
      </c>
      <c r="I58" s="89">
        <f>IF(I42=0,0,IF(I48/I42*I41&gt;U60,(U60/I41*I42+I49+I51)*M58,I53*M58))</f>
        <v>0</v>
      </c>
      <c r="J58" s="140" t="s">
        <v>26</v>
      </c>
      <c r="K58" s="89">
        <f>IF(K42=0,0,IF(K48/K42*K41&gt;T60,(T60/K41*K42+K49+K51)*M58,K53*M58))</f>
        <v>0</v>
      </c>
      <c r="L58" s="90" t="s">
        <v>26</v>
      </c>
      <c r="M58" s="91">
        <v>9.2999999999999999E-2</v>
      </c>
      <c r="N58" s="37"/>
      <c r="R58" s="38" t="s">
        <v>41</v>
      </c>
      <c r="S58" s="39">
        <f>S52-S57</f>
        <v>66150</v>
      </c>
      <c r="T58" s="39">
        <f>T52-T57</f>
        <v>66150</v>
      </c>
    </row>
    <row r="59" spans="1:21" s="38" customFormat="1" ht="15" customHeight="1" x14ac:dyDescent="0.2">
      <c r="A59" s="34"/>
      <c r="B59" s="142" t="s">
        <v>42</v>
      </c>
      <c r="C59" s="142"/>
      <c r="D59" s="142"/>
      <c r="E59" s="89">
        <f>IF(E42=0,0,IF(E48/E42*E41&gt;U60,(U60/E41*E42+E49+E51)*M59,E53*M59))</f>
        <v>0</v>
      </c>
      <c r="F59" s="138" t="s">
        <v>26</v>
      </c>
      <c r="G59" s="89">
        <f>IF(G42=0,0,IF(G48/G42*G41&gt;U60,(U60/G41*G42+G49+G51)*M59,G53*M59))</f>
        <v>0</v>
      </c>
      <c r="H59" s="139" t="s">
        <v>26</v>
      </c>
      <c r="I59" s="89">
        <f>IF(I42=0,0,IF(I48/I42*I41&gt;U60,(U60/I41*I42+I49+I51)*M59,I53*M59))</f>
        <v>0</v>
      </c>
      <c r="J59" s="140" t="s">
        <v>26</v>
      </c>
      <c r="K59" s="89">
        <f>IF(K42=0,0,IF(K48/K42*K41&gt;T60,(T60/K41*K42+K49+K51)*M59,K53*M59))</f>
        <v>0</v>
      </c>
      <c r="L59" s="90" t="s">
        <v>26</v>
      </c>
      <c r="M59" s="91">
        <v>1.2999999999999999E-2</v>
      </c>
      <c r="N59" s="37"/>
      <c r="R59" s="38" t="s">
        <v>43</v>
      </c>
      <c r="S59" s="92">
        <f>M79-M57-M60-M61</f>
        <v>0.106</v>
      </c>
      <c r="T59" s="92">
        <f>M79-M57-M60-M61</f>
        <v>0.106</v>
      </c>
    </row>
    <row r="60" spans="1:21" s="38" customFormat="1" ht="15" customHeight="1" x14ac:dyDescent="0.2">
      <c r="A60" s="34"/>
      <c r="B60" s="142" t="s">
        <v>44</v>
      </c>
      <c r="C60" s="142"/>
      <c r="D60" s="142"/>
      <c r="E60" s="89">
        <f>IF(E42=0,0,IF(E48/E42*E41&gt;S60,(S60/E41*E42+E49+E51)*M60,E53*M60))</f>
        <v>0</v>
      </c>
      <c r="F60" s="138" t="s">
        <v>26</v>
      </c>
      <c r="G60" s="89">
        <f>IF(G42=0,0,IF(G48/G42*G41&gt;S60,(S60/G41*G42+G49+G51)*M60,G53*M60))</f>
        <v>0</v>
      </c>
      <c r="H60" s="139" t="s">
        <v>26</v>
      </c>
      <c r="I60" s="89">
        <f>IF(I42=0,0,IF(I48/I42*I41&gt;S60,(S60/I41*I42+I49+I51)*M60,I53*M60))</f>
        <v>0</v>
      </c>
      <c r="J60" s="140" t="s">
        <v>26</v>
      </c>
      <c r="K60" s="89">
        <f>IF(K42=0,0,IF(K48/K42*K41&gt;S60,(S60/K41*K42+K49+K51)*M60,K53*M60))</f>
        <v>0</v>
      </c>
      <c r="L60" s="90" t="s">
        <v>26</v>
      </c>
      <c r="M60" s="91">
        <v>7.2999999999999995E-2</v>
      </c>
      <c r="N60" s="37"/>
      <c r="R60" s="38" t="s">
        <v>45</v>
      </c>
      <c r="S60" s="39">
        <v>5512.5</v>
      </c>
      <c r="T60" s="39">
        <v>5512.5</v>
      </c>
      <c r="U60" s="39">
        <v>8050</v>
      </c>
    </row>
    <row r="61" spans="1:21" s="38" customFormat="1" ht="15" customHeight="1" x14ac:dyDescent="0.2">
      <c r="A61" s="34"/>
      <c r="B61" s="145" t="s">
        <v>46</v>
      </c>
      <c r="C61" s="142"/>
      <c r="D61" s="142"/>
      <c r="E61" s="89">
        <f>IF(E42=0,0,IF(E48/E42*E41&gt;S60,(S60/E41*E42+E49+E51)*M61,E53*M61))</f>
        <v>0</v>
      </c>
      <c r="F61" s="138" t="s">
        <v>26</v>
      </c>
      <c r="G61" s="89">
        <f>IF(G42=0,0,IF(G48/G42*G41&gt;S60,(S60/G41*G42+G49+G51)*M61,G53*M61))</f>
        <v>0</v>
      </c>
      <c r="H61" s="139" t="s">
        <v>26</v>
      </c>
      <c r="I61" s="89">
        <f>IF(I42=0,0,IF(I48/I42*I41&gt;S60,(S60/I41*I42+I49+I51)*M61,I53*M61))</f>
        <v>0</v>
      </c>
      <c r="J61" s="140" t="s">
        <v>26</v>
      </c>
      <c r="K61" s="89">
        <f>IF(K42=0,0,IF(K48/K42*K41&gt;S60,(S60/K41*K42+K49+K51)*M61,K53*M61))</f>
        <v>0</v>
      </c>
      <c r="L61" s="90" t="s">
        <v>26</v>
      </c>
      <c r="M61" s="91"/>
      <c r="N61" s="37"/>
    </row>
    <row r="62" spans="1:21" s="38" customFormat="1" ht="15" customHeight="1" x14ac:dyDescent="0.2">
      <c r="A62" s="34"/>
      <c r="B62" s="75"/>
      <c r="C62" s="75"/>
      <c r="D62" s="58" t="s">
        <v>32</v>
      </c>
      <c r="E62" s="93">
        <f>SUM(E57:E61)</f>
        <v>0</v>
      </c>
      <c r="F62" s="72" t="s">
        <v>26</v>
      </c>
      <c r="G62" s="93">
        <f>SUM(G57:G61)</f>
        <v>0</v>
      </c>
      <c r="H62" s="73" t="s">
        <v>26</v>
      </c>
      <c r="I62" s="93">
        <f>SUM(I57:I61)</f>
        <v>0</v>
      </c>
      <c r="J62" s="90" t="s">
        <v>26</v>
      </c>
      <c r="K62" s="93">
        <f>SUM(K57:K61)</f>
        <v>0</v>
      </c>
      <c r="L62" s="90" t="s">
        <v>26</v>
      </c>
      <c r="M62" s="145"/>
      <c r="N62" s="37"/>
      <c r="S62" s="39"/>
      <c r="T62" s="39"/>
    </row>
    <row r="63" spans="1:21" s="38" customFormat="1" ht="15" customHeight="1" x14ac:dyDescent="0.2">
      <c r="A63" s="34"/>
      <c r="B63" s="54" t="s">
        <v>47</v>
      </c>
      <c r="C63" s="75"/>
      <c r="D63" s="58"/>
      <c r="E63" s="94"/>
      <c r="F63" s="95"/>
      <c r="G63" s="94"/>
      <c r="H63" s="96"/>
      <c r="I63" s="94"/>
      <c r="J63" s="97"/>
      <c r="K63" s="94"/>
      <c r="L63" s="97"/>
      <c r="M63" s="145"/>
      <c r="N63" s="37"/>
      <c r="S63" s="39"/>
      <c r="T63" s="39"/>
    </row>
    <row r="64" spans="1:21" s="38" customFormat="1" ht="15" customHeight="1" x14ac:dyDescent="0.2">
      <c r="A64" s="34"/>
      <c r="B64" s="142" t="s">
        <v>48</v>
      </c>
      <c r="C64" s="142"/>
      <c r="D64" s="142"/>
      <c r="E64" s="89">
        <f>(E52-E51)*M64</f>
        <v>0</v>
      </c>
      <c r="F64" s="138" t="s">
        <v>26</v>
      </c>
      <c r="G64" s="89">
        <f>(G52-G51)*M64</f>
        <v>0</v>
      </c>
      <c r="H64" s="139" t="s">
        <v>26</v>
      </c>
      <c r="I64" s="89">
        <f>(I52-I51)*M64</f>
        <v>0</v>
      </c>
      <c r="J64" s="140" t="s">
        <v>26</v>
      </c>
      <c r="K64" s="89">
        <f>(K52-K51)*M64</f>
        <v>0</v>
      </c>
      <c r="L64" s="90" t="s">
        <v>26</v>
      </c>
      <c r="M64" s="91"/>
      <c r="N64" s="37"/>
      <c r="S64" s="39"/>
      <c r="T64" s="39"/>
    </row>
    <row r="65" spans="1:21" s="38" customFormat="1" ht="15" customHeight="1" x14ac:dyDescent="0.2">
      <c r="A65" s="34"/>
      <c r="B65" s="168"/>
      <c r="C65" s="168"/>
      <c r="D65" s="169"/>
      <c r="E65" s="89">
        <f>$E$53*M65</f>
        <v>0</v>
      </c>
      <c r="F65" s="138" t="s">
        <v>26</v>
      </c>
      <c r="G65" s="89">
        <f>$G$53*M65</f>
        <v>0</v>
      </c>
      <c r="H65" s="139" t="s">
        <v>26</v>
      </c>
      <c r="I65" s="89">
        <f>$I$53*M65</f>
        <v>0</v>
      </c>
      <c r="J65" s="140" t="s">
        <v>26</v>
      </c>
      <c r="K65" s="89">
        <f>$K$53*M65</f>
        <v>0</v>
      </c>
      <c r="L65" s="90" t="s">
        <v>26</v>
      </c>
      <c r="M65" s="91"/>
      <c r="N65" s="37"/>
      <c r="S65" s="39"/>
      <c r="T65" s="39"/>
    </row>
    <row r="66" spans="1:21" s="38" customFormat="1" ht="15" customHeight="1" x14ac:dyDescent="0.2">
      <c r="A66" s="34"/>
      <c r="B66" s="75"/>
      <c r="C66" s="75"/>
      <c r="D66" s="58" t="s">
        <v>32</v>
      </c>
      <c r="E66" s="93">
        <f>SUM(E64:E65)</f>
        <v>0</v>
      </c>
      <c r="F66" s="72" t="s">
        <v>26</v>
      </c>
      <c r="G66" s="93">
        <f>SUM(G64:G65)</f>
        <v>0</v>
      </c>
      <c r="H66" s="73" t="s">
        <v>26</v>
      </c>
      <c r="I66" s="93">
        <f>SUM(I64:I65)</f>
        <v>0</v>
      </c>
      <c r="J66" s="90" t="s">
        <v>26</v>
      </c>
      <c r="K66" s="93">
        <f>SUM(K64:K65)</f>
        <v>0</v>
      </c>
      <c r="L66" s="90" t="s">
        <v>26</v>
      </c>
      <c r="M66" s="145"/>
      <c r="N66" s="37"/>
      <c r="S66" s="39"/>
      <c r="T66" s="39"/>
    </row>
    <row r="67" spans="1:21" s="38" customFormat="1" ht="15" customHeight="1" x14ac:dyDescent="0.2">
      <c r="A67" s="34"/>
      <c r="B67" s="54" t="s">
        <v>49</v>
      </c>
      <c r="C67" s="75"/>
      <c r="D67" s="58"/>
      <c r="E67" s="94"/>
      <c r="F67" s="95"/>
      <c r="G67" s="94"/>
      <c r="H67" s="96"/>
      <c r="I67" s="94"/>
      <c r="J67" s="97"/>
      <c r="K67" s="94"/>
      <c r="L67" s="97"/>
      <c r="M67" s="145"/>
      <c r="N67" s="37"/>
      <c r="S67" s="39"/>
      <c r="T67" s="39"/>
    </row>
    <row r="68" spans="1:21" s="38" customFormat="1" ht="15" customHeight="1" x14ac:dyDescent="0.2">
      <c r="A68" s="34"/>
      <c r="B68" s="98" t="s">
        <v>50</v>
      </c>
      <c r="C68" s="142"/>
      <c r="D68" s="142"/>
      <c r="E68" s="89">
        <f>$E$53*M68</f>
        <v>0</v>
      </c>
      <c r="F68" s="138" t="s">
        <v>26</v>
      </c>
      <c r="G68" s="89">
        <f>$G$53*M68</f>
        <v>0</v>
      </c>
      <c r="H68" s="139" t="s">
        <v>26</v>
      </c>
      <c r="I68" s="89">
        <f>$I$53*M68</f>
        <v>0</v>
      </c>
      <c r="J68" s="140" t="s">
        <v>26</v>
      </c>
      <c r="K68" s="89">
        <f>$K$53*M68</f>
        <v>0</v>
      </c>
      <c r="L68" s="90" t="s">
        <v>26</v>
      </c>
      <c r="M68" s="91"/>
      <c r="N68" s="37"/>
      <c r="S68" s="39"/>
      <c r="T68" s="39"/>
    </row>
    <row r="69" spans="1:21" s="38" customFormat="1" ht="15" customHeight="1" x14ac:dyDescent="0.2">
      <c r="A69" s="34"/>
      <c r="B69" s="142" t="s">
        <v>51</v>
      </c>
      <c r="C69" s="142"/>
      <c r="D69" s="142"/>
      <c r="E69" s="89">
        <f>$E$53*M69</f>
        <v>0</v>
      </c>
      <c r="F69" s="138" t="s">
        <v>26</v>
      </c>
      <c r="G69" s="89">
        <f>$G$53*M69</f>
        <v>0</v>
      </c>
      <c r="H69" s="139" t="s">
        <v>26</v>
      </c>
      <c r="I69" s="89">
        <f>$I$53*M69</f>
        <v>0</v>
      </c>
      <c r="J69" s="140" t="s">
        <v>26</v>
      </c>
      <c r="K69" s="89">
        <f>$K$53*M69</f>
        <v>0</v>
      </c>
      <c r="L69" s="90" t="s">
        <v>26</v>
      </c>
      <c r="M69" s="91"/>
      <c r="N69" s="37"/>
      <c r="S69" s="39"/>
      <c r="T69" s="39"/>
    </row>
    <row r="70" spans="1:21" s="38" customFormat="1" ht="15" customHeight="1" x14ac:dyDescent="0.2">
      <c r="A70" s="34"/>
      <c r="B70" s="142" t="s">
        <v>52</v>
      </c>
      <c r="C70" s="142"/>
      <c r="D70" s="142"/>
      <c r="E70" s="89">
        <f>$E$53*M70</f>
        <v>0</v>
      </c>
      <c r="F70" s="138" t="s">
        <v>26</v>
      </c>
      <c r="G70" s="89">
        <f>$G$53*M70</f>
        <v>0</v>
      </c>
      <c r="H70" s="139" t="s">
        <v>26</v>
      </c>
      <c r="I70" s="89">
        <f>$I$53*M70</f>
        <v>0</v>
      </c>
      <c r="J70" s="140" t="s">
        <v>26</v>
      </c>
      <c r="K70" s="89">
        <f>$K$53*M70</f>
        <v>0</v>
      </c>
      <c r="L70" s="90" t="s">
        <v>26</v>
      </c>
      <c r="M70" s="91">
        <v>1.5E-3</v>
      </c>
      <c r="N70" s="37"/>
      <c r="S70" s="39"/>
      <c r="T70" s="39"/>
    </row>
    <row r="71" spans="1:21" s="38" customFormat="1" ht="15" customHeight="1" x14ac:dyDescent="0.2">
      <c r="A71" s="34"/>
      <c r="B71" s="75"/>
      <c r="C71" s="75"/>
      <c r="D71" s="58" t="s">
        <v>32</v>
      </c>
      <c r="E71" s="93">
        <f>SUM(E68:E70)</f>
        <v>0</v>
      </c>
      <c r="F71" s="72" t="s">
        <v>26</v>
      </c>
      <c r="G71" s="93">
        <f>SUM(G68:G70)</f>
        <v>0</v>
      </c>
      <c r="H71" s="72" t="s">
        <v>26</v>
      </c>
      <c r="I71" s="93">
        <f>SUM(I68:I70)</f>
        <v>0</v>
      </c>
      <c r="J71" s="72" t="s">
        <v>26</v>
      </c>
      <c r="K71" s="93">
        <f>SUM(K68:K70)</f>
        <v>0</v>
      </c>
      <c r="L71" s="90" t="s">
        <v>26</v>
      </c>
      <c r="M71" s="145"/>
      <c r="N71" s="37"/>
      <c r="S71" s="39"/>
      <c r="T71" s="39"/>
    </row>
    <row r="72" spans="1:21" s="101" customFormat="1" ht="15" customHeight="1" x14ac:dyDescent="0.2">
      <c r="A72" s="74"/>
      <c r="B72" s="75" t="s">
        <v>53</v>
      </c>
      <c r="C72" s="75"/>
      <c r="D72" s="75"/>
      <c r="E72" s="76">
        <f>E52+E62+E66+E71</f>
        <v>0</v>
      </c>
      <c r="F72" s="77" t="s">
        <v>26</v>
      </c>
      <c r="G72" s="76">
        <f>G52+G62+G66+G71</f>
        <v>0</v>
      </c>
      <c r="H72" s="78" t="s">
        <v>26</v>
      </c>
      <c r="I72" s="76">
        <f>I52+I62+I66+I71</f>
        <v>0</v>
      </c>
      <c r="J72" s="77" t="s">
        <v>26</v>
      </c>
      <c r="K72" s="76">
        <f>K52+K62+K66+K71</f>
        <v>0</v>
      </c>
      <c r="L72" s="99" t="s">
        <v>26</v>
      </c>
      <c r="M72" s="75"/>
      <c r="N72" s="100"/>
      <c r="R72" s="38"/>
      <c r="S72" s="39"/>
      <c r="T72" s="39"/>
      <c r="U72" s="38"/>
    </row>
    <row r="73" spans="1:21" s="38" customFormat="1" ht="15" customHeight="1" x14ac:dyDescent="0.2">
      <c r="A73" s="34"/>
      <c r="B73" s="54" t="s">
        <v>54</v>
      </c>
      <c r="C73" s="142"/>
      <c r="D73" s="142"/>
      <c r="E73" s="94"/>
      <c r="F73" s="83"/>
      <c r="G73" s="102"/>
      <c r="H73" s="85"/>
      <c r="I73" s="102"/>
      <c r="J73" s="103"/>
      <c r="K73" s="102"/>
      <c r="L73" s="103"/>
      <c r="M73" s="142"/>
      <c r="N73" s="37"/>
      <c r="R73" s="101"/>
      <c r="S73" s="104"/>
      <c r="T73" s="104"/>
      <c r="U73" s="101"/>
    </row>
    <row r="74" spans="1:21" s="38" customFormat="1" ht="15" customHeight="1" x14ac:dyDescent="0.2">
      <c r="A74" s="34"/>
      <c r="B74" s="142" t="s">
        <v>55</v>
      </c>
      <c r="C74" s="142"/>
      <c r="D74" s="142"/>
      <c r="E74" s="105">
        <v>12</v>
      </c>
      <c r="F74" s="83"/>
      <c r="G74" s="105"/>
      <c r="H74" s="85"/>
      <c r="I74" s="105"/>
      <c r="J74" s="106"/>
      <c r="K74" s="105"/>
      <c r="L74" s="106"/>
      <c r="M74" s="142"/>
      <c r="N74" s="37"/>
      <c r="S74" s="39"/>
      <c r="T74" s="39"/>
    </row>
    <row r="75" spans="1:21" s="38" customFormat="1" ht="15" customHeight="1" x14ac:dyDescent="0.2">
      <c r="A75" s="34"/>
      <c r="B75" s="142" t="s">
        <v>56</v>
      </c>
      <c r="C75" s="142"/>
      <c r="D75" s="142"/>
      <c r="E75" s="76">
        <f>E72*E74</f>
        <v>0</v>
      </c>
      <c r="F75" s="79" t="s">
        <v>26</v>
      </c>
      <c r="G75" s="76">
        <f>G72*G74</f>
        <v>0</v>
      </c>
      <c r="H75" s="79" t="s">
        <v>26</v>
      </c>
      <c r="I75" s="76">
        <f>I72*I74</f>
        <v>0</v>
      </c>
      <c r="J75" s="79" t="s">
        <v>26</v>
      </c>
      <c r="K75" s="76">
        <f>K72*K74</f>
        <v>0</v>
      </c>
      <c r="L75" s="79" t="s">
        <v>26</v>
      </c>
      <c r="M75" s="142"/>
      <c r="N75" s="37"/>
      <c r="S75" s="39"/>
      <c r="T75" s="39"/>
    </row>
    <row r="76" spans="1:21" s="38" customFormat="1" ht="5.25" customHeight="1" x14ac:dyDescent="0.2">
      <c r="A76" s="34"/>
      <c r="B76" s="142"/>
      <c r="C76" s="142"/>
      <c r="D76" s="142"/>
      <c r="E76" s="107"/>
      <c r="F76" s="48"/>
      <c r="G76" s="142"/>
      <c r="H76" s="142"/>
      <c r="I76" s="142"/>
      <c r="J76" s="142"/>
      <c r="K76" s="142"/>
      <c r="L76" s="142"/>
      <c r="M76" s="142"/>
      <c r="N76" s="37"/>
      <c r="S76" s="39"/>
      <c r="T76" s="39"/>
    </row>
    <row r="77" spans="1:21" s="101" customFormat="1" ht="12.75" customHeight="1" x14ac:dyDescent="0.2">
      <c r="A77" s="74"/>
      <c r="B77" s="75" t="s">
        <v>57</v>
      </c>
      <c r="C77" s="75"/>
      <c r="D77" s="75"/>
      <c r="E77" s="76">
        <f>E75+G75+I75+K75</f>
        <v>0</v>
      </c>
      <c r="F77" s="90" t="s">
        <v>26</v>
      </c>
      <c r="G77" s="75"/>
      <c r="H77" s="75"/>
      <c r="I77" s="75"/>
      <c r="J77" s="75"/>
      <c r="K77" s="75"/>
      <c r="L77" s="75"/>
      <c r="M77" s="79" t="s">
        <v>58</v>
      </c>
      <c r="N77" s="100"/>
      <c r="R77" s="38"/>
      <c r="S77" s="39"/>
      <c r="T77" s="39"/>
      <c r="U77" s="38"/>
    </row>
    <row r="78" spans="1:21" s="101" customFormat="1" ht="12.75" customHeight="1" x14ac:dyDescent="0.2">
      <c r="A78" s="74"/>
      <c r="B78" s="170" t="s">
        <v>59</v>
      </c>
      <c r="C78" s="170"/>
      <c r="D78" s="171"/>
      <c r="E78" s="135"/>
      <c r="F78" s="90" t="s">
        <v>26</v>
      </c>
      <c r="G78" s="75"/>
      <c r="H78" s="75"/>
      <c r="I78" s="75"/>
      <c r="J78" s="75"/>
      <c r="K78" s="75"/>
      <c r="L78" s="75"/>
      <c r="M78" s="91"/>
      <c r="N78" s="100"/>
      <c r="S78" s="104"/>
      <c r="T78" s="104"/>
    </row>
    <row r="79" spans="1:21" s="101" customFormat="1" ht="12.75" customHeight="1" x14ac:dyDescent="0.2">
      <c r="A79" s="74"/>
      <c r="B79" s="170" t="s">
        <v>60</v>
      </c>
      <c r="C79" s="170"/>
      <c r="D79" s="171"/>
      <c r="E79" s="93">
        <f>IF(T51&gt;T55,S52*S59,IF(T51+T52&gt;T55,T58*M79+T57*S59,S52*M79))</f>
        <v>0</v>
      </c>
      <c r="F79" s="90" t="s">
        <v>26</v>
      </c>
      <c r="G79" s="75"/>
      <c r="H79" s="75"/>
      <c r="I79" s="75"/>
      <c r="J79" s="75"/>
      <c r="K79" s="75"/>
      <c r="L79" s="75"/>
      <c r="M79" s="108">
        <f>SUM(M57:M61)</f>
        <v>0.192</v>
      </c>
      <c r="N79" s="100"/>
      <c r="S79" s="104"/>
      <c r="T79" s="104"/>
    </row>
    <row r="80" spans="1:21" s="38" customFormat="1" ht="12.75" customHeight="1" x14ac:dyDescent="0.2">
      <c r="A80" s="34"/>
      <c r="B80" s="170" t="s">
        <v>61</v>
      </c>
      <c r="C80" s="170"/>
      <c r="D80" s="171"/>
      <c r="E80" s="93">
        <f>$E$78*M80</f>
        <v>0</v>
      </c>
      <c r="F80" s="90" t="s">
        <v>26</v>
      </c>
      <c r="G80" s="109"/>
      <c r="H80" s="142"/>
      <c r="I80" s="142"/>
      <c r="J80" s="142"/>
      <c r="K80" s="142"/>
      <c r="L80" s="142"/>
      <c r="M80" s="108">
        <f>SUM(M64:M65)</f>
        <v>0</v>
      </c>
      <c r="N80" s="37"/>
      <c r="R80" s="101"/>
      <c r="S80" s="104"/>
      <c r="T80" s="104"/>
      <c r="U80" s="101"/>
    </row>
    <row r="81" spans="1:21" s="38" customFormat="1" ht="12.75" customHeight="1" x14ac:dyDescent="0.2">
      <c r="A81" s="34"/>
      <c r="B81" s="170" t="s">
        <v>62</v>
      </c>
      <c r="C81" s="170"/>
      <c r="D81" s="171"/>
      <c r="E81" s="93">
        <f>$E$78*M81</f>
        <v>0</v>
      </c>
      <c r="F81" s="90" t="s">
        <v>26</v>
      </c>
      <c r="G81" s="142"/>
      <c r="H81" s="142"/>
      <c r="I81" s="142"/>
      <c r="J81" s="142"/>
      <c r="K81" s="142"/>
      <c r="L81" s="142"/>
      <c r="M81" s="108">
        <f>M68+M70</f>
        <v>1.5E-3</v>
      </c>
      <c r="N81" s="37"/>
      <c r="S81" s="39"/>
      <c r="T81" s="39"/>
    </row>
    <row r="82" spans="1:21" s="38" customFormat="1" ht="12.75" hidden="1" customHeight="1" x14ac:dyDescent="0.2">
      <c r="A82" s="34"/>
      <c r="B82" s="170"/>
      <c r="C82" s="170"/>
      <c r="D82" s="171"/>
      <c r="E82" s="110">
        <f>$E$78*M82</f>
        <v>0</v>
      </c>
      <c r="F82" s="90" t="s">
        <v>26</v>
      </c>
      <c r="G82" s="142"/>
      <c r="H82" s="142"/>
      <c r="I82" s="142"/>
      <c r="J82" s="142"/>
      <c r="K82" s="142"/>
      <c r="L82" s="142"/>
      <c r="M82" s="111"/>
      <c r="N82" s="37"/>
      <c r="S82" s="39"/>
      <c r="T82" s="39"/>
    </row>
    <row r="83" spans="1:21" s="38" customFormat="1" ht="12.75" hidden="1" customHeight="1" x14ac:dyDescent="0.2">
      <c r="A83" s="34"/>
      <c r="B83" s="170"/>
      <c r="C83" s="170"/>
      <c r="D83" s="171"/>
      <c r="E83" s="110">
        <f>$E$78*M83</f>
        <v>0</v>
      </c>
      <c r="F83" s="90" t="s">
        <v>26</v>
      </c>
      <c r="G83" s="142"/>
      <c r="H83" s="142"/>
      <c r="I83" s="142"/>
      <c r="J83" s="142"/>
      <c r="K83" s="142"/>
      <c r="L83" s="142"/>
      <c r="M83" s="111"/>
      <c r="N83" s="37"/>
      <c r="S83" s="39"/>
      <c r="T83" s="39"/>
    </row>
    <row r="84" spans="1:21" s="38" customFormat="1" ht="12.75" customHeight="1" x14ac:dyDescent="0.2">
      <c r="A84" s="34"/>
      <c r="B84" s="170" t="s">
        <v>63</v>
      </c>
      <c r="C84" s="170"/>
      <c r="D84" s="171"/>
      <c r="E84" s="93">
        <f>(E53*E74+G53*G74+I53*I74+K53*K74+E78)*H84*J84/1000</f>
        <v>0</v>
      </c>
      <c r="F84" s="90" t="s">
        <v>26</v>
      </c>
      <c r="G84" s="142" t="s">
        <v>64</v>
      </c>
      <c r="H84" s="112"/>
      <c r="I84" s="142" t="s">
        <v>65</v>
      </c>
      <c r="J84" s="112"/>
      <c r="K84" s="142"/>
      <c r="L84" s="142"/>
      <c r="M84" s="113"/>
      <c r="N84" s="37"/>
      <c r="S84" s="39"/>
      <c r="T84" s="39"/>
    </row>
    <row r="85" spans="1:21" s="38" customFormat="1" ht="12.75" customHeight="1" x14ac:dyDescent="0.2">
      <c r="A85" s="34"/>
      <c r="B85" s="166" t="s">
        <v>66</v>
      </c>
      <c r="C85" s="166"/>
      <c r="D85" s="167"/>
      <c r="E85" s="93">
        <f>(E53*E74+G53*G74+I53*I74+K53*K74+E78)*J85/1000</f>
        <v>0</v>
      </c>
      <c r="F85" s="90" t="s">
        <v>26</v>
      </c>
      <c r="G85" s="142"/>
      <c r="H85" s="142"/>
      <c r="I85" s="142" t="s">
        <v>65</v>
      </c>
      <c r="J85" s="112"/>
      <c r="K85" s="142"/>
      <c r="L85" s="142"/>
      <c r="M85" s="113"/>
      <c r="N85" s="37"/>
      <c r="S85" s="39"/>
      <c r="T85" s="39"/>
    </row>
    <row r="86" spans="1:21" s="38" customFormat="1" ht="12.75" customHeight="1" x14ac:dyDescent="0.2">
      <c r="A86" s="34"/>
      <c r="B86" s="168"/>
      <c r="C86" s="168"/>
      <c r="D86" s="169"/>
      <c r="E86" s="71"/>
      <c r="F86" s="90" t="s">
        <v>26</v>
      </c>
      <c r="G86" s="142"/>
      <c r="H86" s="142"/>
      <c r="I86" s="142"/>
      <c r="J86" s="141"/>
      <c r="K86" s="142"/>
      <c r="L86" s="142"/>
      <c r="M86" s="113"/>
      <c r="N86" s="37"/>
      <c r="S86" s="39"/>
      <c r="T86" s="39"/>
    </row>
    <row r="87" spans="1:21" s="38" customFormat="1" ht="12.75" customHeight="1" x14ac:dyDescent="0.2">
      <c r="A87" s="34"/>
      <c r="B87" s="168"/>
      <c r="C87" s="168"/>
      <c r="D87" s="169"/>
      <c r="E87" s="71"/>
      <c r="F87" s="90" t="s">
        <v>26</v>
      </c>
      <c r="G87" s="142"/>
      <c r="H87" s="142"/>
      <c r="I87" s="142"/>
      <c r="J87" s="114"/>
      <c r="K87" s="142"/>
      <c r="L87" s="142"/>
      <c r="M87" s="113"/>
      <c r="N87" s="37"/>
      <c r="S87" s="39"/>
      <c r="T87" s="39"/>
    </row>
    <row r="88" spans="1:21" s="142" customFormat="1" ht="5.25" customHeight="1" thickBot="1" x14ac:dyDescent="0.25">
      <c r="A88" s="34"/>
      <c r="E88" s="107"/>
      <c r="F88" s="48"/>
      <c r="N88" s="37"/>
      <c r="R88" s="38"/>
      <c r="S88" s="39"/>
      <c r="T88" s="39"/>
      <c r="U88" s="38"/>
    </row>
    <row r="89" spans="1:21" s="38" customFormat="1" ht="12.75" customHeight="1" thickBot="1" x14ac:dyDescent="0.25">
      <c r="A89" s="34"/>
      <c r="B89" s="47" t="s">
        <v>67</v>
      </c>
      <c r="C89" s="142"/>
      <c r="D89" s="142"/>
      <c r="E89" s="115">
        <f>SUM(E77:E87)</f>
        <v>0</v>
      </c>
      <c r="F89" s="116" t="s">
        <v>26</v>
      </c>
      <c r="G89" s="117" t="s">
        <v>68</v>
      </c>
      <c r="H89" s="117" t="s">
        <v>69</v>
      </c>
      <c r="I89" s="118">
        <f>E52*E74+G52*G74+I52*I74+K52*K74+E78+E86+E87</f>
        <v>0</v>
      </c>
      <c r="J89" s="119" t="s">
        <v>70</v>
      </c>
      <c r="K89" s="118">
        <f>(E62+E66+E71)*E74+(G62+G66+G71)*G74+(I62+I66+I71)*I74+(K62+K66+K71)*K74+E79+E80+E81</f>
        <v>0</v>
      </c>
      <c r="L89" s="120" t="s">
        <v>71</v>
      </c>
      <c r="M89" s="118">
        <f>E84+E85</f>
        <v>0</v>
      </c>
      <c r="N89" s="37"/>
      <c r="R89" s="142"/>
      <c r="S89" s="107"/>
      <c r="T89" s="107"/>
      <c r="U89" s="142"/>
    </row>
    <row r="90" spans="1:21" s="38" customFormat="1" ht="4.5" customHeight="1" thickBot="1" x14ac:dyDescent="0.25">
      <c r="A90" s="121"/>
      <c r="B90" s="122"/>
      <c r="C90" s="122"/>
      <c r="D90" s="122"/>
      <c r="E90" s="122"/>
      <c r="F90" s="123"/>
      <c r="G90" s="122"/>
      <c r="H90" s="122"/>
      <c r="I90" s="122"/>
      <c r="J90" s="122"/>
      <c r="K90" s="122"/>
      <c r="L90" s="122"/>
      <c r="M90" s="122"/>
      <c r="N90" s="124"/>
      <c r="S90" s="39"/>
      <c r="T90" s="39"/>
    </row>
    <row r="91" spans="1:21" x14ac:dyDescent="0.25">
      <c r="A91" s="38"/>
      <c r="B91" s="38"/>
      <c r="C91" s="38"/>
      <c r="D91" s="38"/>
      <c r="E91" s="38"/>
      <c r="F91" s="125"/>
      <c r="G91" s="38"/>
      <c r="H91" s="38"/>
      <c r="I91" s="38"/>
    </row>
    <row r="92" spans="1:21" x14ac:dyDescent="0.25">
      <c r="A92" s="38"/>
      <c r="B92" s="38"/>
      <c r="C92" s="38"/>
      <c r="D92" s="38"/>
      <c r="E92" s="38"/>
      <c r="F92" s="125"/>
      <c r="G92" s="38"/>
      <c r="H92" s="38"/>
      <c r="I92" s="38"/>
    </row>
    <row r="93" spans="1:21" x14ac:dyDescent="0.25">
      <c r="A93" s="38"/>
      <c r="B93" s="38"/>
      <c r="C93" s="38"/>
      <c r="D93" s="38"/>
      <c r="E93" s="38"/>
      <c r="F93" s="125"/>
      <c r="G93" s="38"/>
      <c r="H93" s="38"/>
      <c r="I93" s="38"/>
    </row>
    <row r="94" spans="1:21" x14ac:dyDescent="0.25">
      <c r="A94" s="38"/>
      <c r="B94" s="38"/>
      <c r="C94" s="38"/>
      <c r="D94" s="38"/>
      <c r="E94" s="38"/>
      <c r="F94" s="125"/>
      <c r="G94" s="38"/>
      <c r="H94" s="38"/>
      <c r="I94" s="38"/>
    </row>
    <row r="95" spans="1:21" x14ac:dyDescent="0.25">
      <c r="A95" s="38"/>
      <c r="B95" s="38"/>
      <c r="C95" s="38"/>
      <c r="D95" s="38"/>
      <c r="E95" s="38"/>
      <c r="F95" s="125"/>
      <c r="G95" s="38"/>
      <c r="H95" s="38"/>
      <c r="I95" s="38"/>
    </row>
    <row r="96" spans="1:21" x14ac:dyDescent="0.25">
      <c r="A96" s="38"/>
      <c r="B96" s="38"/>
      <c r="C96" s="38"/>
      <c r="D96" s="38"/>
      <c r="E96" s="38"/>
      <c r="F96" s="125"/>
      <c r="G96" s="38"/>
      <c r="H96" s="38"/>
      <c r="I96" s="38"/>
    </row>
  </sheetData>
  <mergeCells count="29">
    <mergeCell ref="B87:D87"/>
    <mergeCell ref="B49:D49"/>
    <mergeCell ref="B84:D84"/>
    <mergeCell ref="B78:D78"/>
    <mergeCell ref="B79:D79"/>
    <mergeCell ref="B80:D80"/>
    <mergeCell ref="B81:D81"/>
    <mergeCell ref="B82:D82"/>
    <mergeCell ref="B83:D83"/>
    <mergeCell ref="B50:D50"/>
    <mergeCell ref="A44:B44"/>
    <mergeCell ref="E44:K44"/>
    <mergeCell ref="S49:T49"/>
    <mergeCell ref="B85:D85"/>
    <mergeCell ref="B86:D86"/>
    <mergeCell ref="B51:D51"/>
    <mergeCell ref="B65:D65"/>
    <mergeCell ref="A3:B3"/>
    <mergeCell ref="C3:F3"/>
    <mergeCell ref="H3:M3"/>
    <mergeCell ref="D5:M5"/>
    <mergeCell ref="D7:M7"/>
    <mergeCell ref="A43:B43"/>
    <mergeCell ref="E12:G12"/>
    <mergeCell ref="I12:J12"/>
    <mergeCell ref="I16:J16"/>
    <mergeCell ref="E18:M18"/>
    <mergeCell ref="L23:M23"/>
    <mergeCell ref="M34:M36"/>
  </mergeCells>
  <pageMargins left="0.70866141732283472" right="0.31496062992125984" top="0.59055118110236227" bottom="0.39370078740157483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MA 1</vt:lpstr>
      <vt:lpstr>MA 2</vt:lpstr>
      <vt:lpstr>MA 3</vt:lpstr>
      <vt:lpstr>MA 4</vt:lpstr>
      <vt:lpstr>MA 5</vt:lpstr>
      <vt:lpstr>MA 6</vt:lpstr>
      <vt:lpstr>MA 7</vt:lpstr>
      <vt:lpstr>MA 8</vt:lpstr>
      <vt:lpstr>MA 9</vt:lpstr>
      <vt:lpstr>MA 10</vt:lpstr>
      <vt:lpstr>'MA 1'!Druckbereich</vt:lpstr>
      <vt:lpstr>'MA 10'!Druckbereich</vt:lpstr>
      <vt:lpstr>'MA 2'!Druckbereich</vt:lpstr>
      <vt:lpstr>'MA 3'!Druckbereich</vt:lpstr>
      <vt:lpstr>'MA 4'!Druckbereich</vt:lpstr>
      <vt:lpstr>'MA 5'!Druckbereich</vt:lpstr>
      <vt:lpstr>'MA 6'!Druckbereich</vt:lpstr>
      <vt:lpstr>'MA 7'!Druckbereich</vt:lpstr>
      <vt:lpstr>'MA 8'!Druckbereich</vt:lpstr>
      <vt:lpstr>'MA 9'!Druckbereich</vt:lpstr>
    </vt:vector>
  </TitlesOfParts>
  <Company>Landkreis Zwickau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Tedika-Rudat, Petra</dc:creator>
  <cp:lastModifiedBy>Tedika-Rudat, Petra</cp:lastModifiedBy>
  <cp:lastPrinted>2025-01-29T06:39:27Z</cp:lastPrinted>
  <dcterms:created xsi:type="dcterms:W3CDTF">2025-01-07T14:11:04Z</dcterms:created>
  <dcterms:modified xsi:type="dcterms:W3CDTF">2025-03-05T08:26:15Z</dcterms:modified>
</cp:coreProperties>
</file>